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360" yWindow="330" windowWidth="9180" windowHeight="4305" tabRatio="489" activeTab="5"/>
  </bookViews>
  <sheets>
    <sheet name="ΠΕ70" sheetId="2" r:id="rId1"/>
    <sheet name="ΠΕ60" sheetId="3" r:id="rId2"/>
    <sheet name="ΠΕ06" sheetId="5" r:id="rId3"/>
    <sheet name="ΠΕ19-20" sheetId="14" r:id="rId4"/>
    <sheet name="ΠΕ07" sheetId="16" r:id="rId5"/>
    <sheet name="ΠΕ11" sheetId="4" r:id="rId6"/>
  </sheets>
  <definedNames>
    <definedName name="_xlnm._FilterDatabase" localSheetId="2" hidden="1">ΠΕ06!$A$2:$V$3</definedName>
    <definedName name="_xlnm._FilterDatabase" localSheetId="5" hidden="1">ΠΕ11!$A$2:$V$2</definedName>
    <definedName name="_xlnm._FilterDatabase" localSheetId="3" hidden="1">'ΠΕ19-20'!$A$2:$V$2</definedName>
    <definedName name="_xlnm._FilterDatabase" localSheetId="1" hidden="1">ΠΕ60!$A$2:$V$11</definedName>
    <definedName name="_xlnm._FilterDatabase" localSheetId="0" hidden="1">ΠΕ70!$A$2:$W$2</definedName>
    <definedName name="_xlnm.Print_Area" localSheetId="2">ΠΕ06!$A$1:$V$3</definedName>
    <definedName name="_xlnm.Print_Area" localSheetId="4">ΠΕ07!$A$1:$V$6</definedName>
    <definedName name="_xlnm.Print_Area" localSheetId="5">ΠΕ11!$A$1:$V$10</definedName>
    <definedName name="_xlnm.Print_Area" localSheetId="3">'ΠΕ19-20'!$A$1:$V$7</definedName>
    <definedName name="_xlnm.Print_Area" localSheetId="1">ΠΕ60!$A$1:$V$14</definedName>
    <definedName name="_xlnm.Print_Area" localSheetId="0">ΠΕ70!$A$1:$V$72</definedName>
    <definedName name="_xlnm.Print_Titles" localSheetId="0">ΠΕ70!$2:$2</definedName>
  </definedNames>
  <calcPr calcId="124519"/>
</workbook>
</file>

<file path=xl/calcChain.xml><?xml version="1.0" encoding="utf-8"?>
<calcChain xmlns="http://schemas.openxmlformats.org/spreadsheetml/2006/main">
  <c r="V18" i="2"/>
  <c r="S18"/>
  <c r="P18"/>
  <c r="N18"/>
  <c r="L18"/>
  <c r="I18"/>
  <c r="H18"/>
  <c r="G18"/>
  <c r="J18" l="1"/>
  <c r="Q18" s="1"/>
  <c r="G7" i="14"/>
  <c r="H7"/>
  <c r="I7"/>
  <c r="L7"/>
  <c r="N7"/>
  <c r="P7"/>
  <c r="S7"/>
  <c r="V7"/>
  <c r="L4" i="16"/>
  <c r="L5"/>
  <c r="L6"/>
  <c r="H3"/>
  <c r="I3"/>
  <c r="G4"/>
  <c r="G5"/>
  <c r="G6"/>
  <c r="L4" i="4"/>
  <c r="L5"/>
  <c r="L6"/>
  <c r="L7"/>
  <c r="L8"/>
  <c r="L9"/>
  <c r="L10"/>
  <c r="N4"/>
  <c r="N5"/>
  <c r="N6"/>
  <c r="N7"/>
  <c r="N8"/>
  <c r="N9"/>
  <c r="N10"/>
  <c r="G4"/>
  <c r="G5"/>
  <c r="G6"/>
  <c r="G7"/>
  <c r="G8"/>
  <c r="G9"/>
  <c r="G10"/>
  <c r="I4"/>
  <c r="I5"/>
  <c r="I6"/>
  <c r="I7"/>
  <c r="I8"/>
  <c r="I9"/>
  <c r="I10"/>
  <c r="H4"/>
  <c r="H5"/>
  <c r="H6"/>
  <c r="H7"/>
  <c r="H8"/>
  <c r="H9"/>
  <c r="H10"/>
  <c r="V10"/>
  <c r="V4"/>
  <c r="V5"/>
  <c r="V6"/>
  <c r="V7"/>
  <c r="V8"/>
  <c r="V9"/>
  <c r="S4"/>
  <c r="S5"/>
  <c r="S6"/>
  <c r="S7"/>
  <c r="S8"/>
  <c r="S9"/>
  <c r="S10"/>
  <c r="P4"/>
  <c r="P5"/>
  <c r="P6"/>
  <c r="P7"/>
  <c r="P8"/>
  <c r="P9"/>
  <c r="P10"/>
  <c r="J5"/>
  <c r="Q5" s="1"/>
  <c r="J7"/>
  <c r="J9"/>
  <c r="Q9" s="1"/>
  <c r="G4" i="14"/>
  <c r="G5"/>
  <c r="G6"/>
  <c r="V13" i="3"/>
  <c r="V14"/>
  <c r="S6"/>
  <c r="S7"/>
  <c r="S13"/>
  <c r="P13"/>
  <c r="N13"/>
  <c r="L13"/>
  <c r="I13"/>
  <c r="H13"/>
  <c r="G13"/>
  <c r="V4"/>
  <c r="V5"/>
  <c r="V8"/>
  <c r="V9"/>
  <c r="V10"/>
  <c r="V11"/>
  <c r="V12"/>
  <c r="V6"/>
  <c r="V7"/>
  <c r="S4"/>
  <c r="S5"/>
  <c r="S8"/>
  <c r="S9"/>
  <c r="S10"/>
  <c r="S11"/>
  <c r="S12"/>
  <c r="S14"/>
  <c r="P4"/>
  <c r="P5"/>
  <c r="P8"/>
  <c r="P9"/>
  <c r="P10"/>
  <c r="P11"/>
  <c r="P12"/>
  <c r="P14"/>
  <c r="P6"/>
  <c r="P7"/>
  <c r="N4"/>
  <c r="N5"/>
  <c r="N8"/>
  <c r="N9"/>
  <c r="N10"/>
  <c r="N11"/>
  <c r="N12"/>
  <c r="N14"/>
  <c r="N6"/>
  <c r="N7"/>
  <c r="L4"/>
  <c r="L5"/>
  <c r="L8"/>
  <c r="L9"/>
  <c r="L10"/>
  <c r="L11"/>
  <c r="L12"/>
  <c r="L14"/>
  <c r="L6"/>
  <c r="L7"/>
  <c r="I4"/>
  <c r="I5"/>
  <c r="I8"/>
  <c r="I9"/>
  <c r="I10"/>
  <c r="I11"/>
  <c r="I12"/>
  <c r="I14"/>
  <c r="I6"/>
  <c r="I7"/>
  <c r="H4"/>
  <c r="H5"/>
  <c r="H8"/>
  <c r="H9"/>
  <c r="H10"/>
  <c r="H11"/>
  <c r="H12"/>
  <c r="H14"/>
  <c r="H6"/>
  <c r="H7"/>
  <c r="G4"/>
  <c r="J4" s="1"/>
  <c r="Q4" s="1"/>
  <c r="G5"/>
  <c r="J5" s="1"/>
  <c r="Q5" s="1"/>
  <c r="G8"/>
  <c r="J8" s="1"/>
  <c r="Q8" s="1"/>
  <c r="G9"/>
  <c r="J9" s="1"/>
  <c r="Q9" s="1"/>
  <c r="G10"/>
  <c r="J10" s="1"/>
  <c r="Q10" s="1"/>
  <c r="G11"/>
  <c r="J11" s="1"/>
  <c r="Q11" s="1"/>
  <c r="G12"/>
  <c r="J12" s="1"/>
  <c r="Q12" s="1"/>
  <c r="G14"/>
  <c r="J14" s="1"/>
  <c r="Q14" s="1"/>
  <c r="G6"/>
  <c r="J6" s="1"/>
  <c r="Q6" s="1"/>
  <c r="G7"/>
  <c r="J7" s="1"/>
  <c r="Q7" s="1"/>
  <c r="V4" i="2"/>
  <c r="V5"/>
  <c r="V6"/>
  <c r="V7"/>
  <c r="V8"/>
  <c r="V9"/>
  <c r="V10"/>
  <c r="V11"/>
  <c r="V12"/>
  <c r="V13"/>
  <c r="V14"/>
  <c r="V15"/>
  <c r="V16"/>
  <c r="V17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P4"/>
  <c r="P5"/>
  <c r="P6"/>
  <c r="P7"/>
  <c r="P8"/>
  <c r="P9"/>
  <c r="P10"/>
  <c r="P11"/>
  <c r="P12"/>
  <c r="P13"/>
  <c r="P14"/>
  <c r="P15"/>
  <c r="P16"/>
  <c r="P17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N4"/>
  <c r="N5"/>
  <c r="N6"/>
  <c r="N7"/>
  <c r="N8"/>
  <c r="N9"/>
  <c r="N10"/>
  <c r="N11"/>
  <c r="N12"/>
  <c r="N13"/>
  <c r="N14"/>
  <c r="N15"/>
  <c r="N16"/>
  <c r="N17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L4"/>
  <c r="L5"/>
  <c r="L6"/>
  <c r="L7"/>
  <c r="L8"/>
  <c r="L9"/>
  <c r="L10"/>
  <c r="L11"/>
  <c r="L12"/>
  <c r="L13"/>
  <c r="L14"/>
  <c r="L15"/>
  <c r="L16"/>
  <c r="L1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I4"/>
  <c r="I5"/>
  <c r="I6"/>
  <c r="I7"/>
  <c r="I8"/>
  <c r="I9"/>
  <c r="I10"/>
  <c r="I11"/>
  <c r="I12"/>
  <c r="I13"/>
  <c r="I14"/>
  <c r="I15"/>
  <c r="I16"/>
  <c r="I17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H4"/>
  <c r="H5"/>
  <c r="H6"/>
  <c r="H7"/>
  <c r="H8"/>
  <c r="H9"/>
  <c r="H10"/>
  <c r="H11"/>
  <c r="H12"/>
  <c r="H13"/>
  <c r="H14"/>
  <c r="H15"/>
  <c r="H16"/>
  <c r="H17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G4"/>
  <c r="J4" s="1"/>
  <c r="G5"/>
  <c r="J5" s="1"/>
  <c r="G6"/>
  <c r="J6" s="1"/>
  <c r="G7"/>
  <c r="J7" s="1"/>
  <c r="G8"/>
  <c r="J8" s="1"/>
  <c r="G9"/>
  <c r="J9" s="1"/>
  <c r="G10"/>
  <c r="J10" s="1"/>
  <c r="G11"/>
  <c r="J11" s="1"/>
  <c r="G12"/>
  <c r="J12" s="1"/>
  <c r="G13"/>
  <c r="J13" s="1"/>
  <c r="G14"/>
  <c r="J14" s="1"/>
  <c r="G15"/>
  <c r="J15" s="1"/>
  <c r="G16"/>
  <c r="J16" s="1"/>
  <c r="G17"/>
  <c r="J17" s="1"/>
  <c r="G19"/>
  <c r="J19" s="1"/>
  <c r="G20"/>
  <c r="J20" s="1"/>
  <c r="G21"/>
  <c r="J21" s="1"/>
  <c r="G22"/>
  <c r="J22" s="1"/>
  <c r="G23"/>
  <c r="J23" s="1"/>
  <c r="G24"/>
  <c r="J24" s="1"/>
  <c r="G25"/>
  <c r="J25" s="1"/>
  <c r="G26"/>
  <c r="J26" s="1"/>
  <c r="G27"/>
  <c r="J27" s="1"/>
  <c r="G28"/>
  <c r="J28" s="1"/>
  <c r="G29"/>
  <c r="J29" s="1"/>
  <c r="G30"/>
  <c r="J30" s="1"/>
  <c r="G31"/>
  <c r="J31" s="1"/>
  <c r="G32"/>
  <c r="G33"/>
  <c r="J33" s="1"/>
  <c r="G34"/>
  <c r="J34" s="1"/>
  <c r="G35"/>
  <c r="J35" s="1"/>
  <c r="G36"/>
  <c r="J36" s="1"/>
  <c r="G37"/>
  <c r="J37" s="1"/>
  <c r="G38"/>
  <c r="J38" s="1"/>
  <c r="G39"/>
  <c r="J39" s="1"/>
  <c r="G40"/>
  <c r="J40" s="1"/>
  <c r="G41"/>
  <c r="J41" s="1"/>
  <c r="G42"/>
  <c r="J42" s="1"/>
  <c r="G43"/>
  <c r="J43" s="1"/>
  <c r="G44"/>
  <c r="J44" s="1"/>
  <c r="G45"/>
  <c r="J45" s="1"/>
  <c r="G46"/>
  <c r="J46" s="1"/>
  <c r="G47"/>
  <c r="J47" s="1"/>
  <c r="G48"/>
  <c r="J48" s="1"/>
  <c r="G49"/>
  <c r="J49" s="1"/>
  <c r="G50"/>
  <c r="J50" s="1"/>
  <c r="G51"/>
  <c r="J51" s="1"/>
  <c r="G52"/>
  <c r="J52" s="1"/>
  <c r="G53"/>
  <c r="J53" s="1"/>
  <c r="G54"/>
  <c r="J54" s="1"/>
  <c r="G55"/>
  <c r="J55" s="1"/>
  <c r="G56"/>
  <c r="J56" s="1"/>
  <c r="G57"/>
  <c r="J57" s="1"/>
  <c r="G58"/>
  <c r="J58" s="1"/>
  <c r="G59"/>
  <c r="J59" s="1"/>
  <c r="G60"/>
  <c r="J60" s="1"/>
  <c r="G61"/>
  <c r="J61" s="1"/>
  <c r="G62"/>
  <c r="J62" s="1"/>
  <c r="G63"/>
  <c r="J63" s="1"/>
  <c r="G64"/>
  <c r="J64" s="1"/>
  <c r="G65"/>
  <c r="J65" s="1"/>
  <c r="G66"/>
  <c r="J66" s="1"/>
  <c r="G67"/>
  <c r="J67" s="1"/>
  <c r="G68"/>
  <c r="J68" s="1"/>
  <c r="G69"/>
  <c r="J69" s="1"/>
  <c r="G70"/>
  <c r="J70" s="1"/>
  <c r="G71"/>
  <c r="J71" s="1"/>
  <c r="Q71" s="1"/>
  <c r="G72"/>
  <c r="J72" s="1"/>
  <c r="Q7" i="4" l="1"/>
  <c r="J10"/>
  <c r="Q10" s="1"/>
  <c r="J8"/>
  <c r="Q8" s="1"/>
  <c r="J6"/>
  <c r="Q6" s="1"/>
  <c r="J4"/>
  <c r="Q4" s="1"/>
  <c r="J13" i="3"/>
  <c r="Q13" s="1"/>
  <c r="J32" i="2"/>
  <c r="J7" i="14"/>
  <c r="Q7" s="1"/>
  <c r="S7" i="2"/>
  <c r="Q7"/>
  <c r="S15"/>
  <c r="S59"/>
  <c r="Q59"/>
  <c r="V6" i="16"/>
  <c r="S6"/>
  <c r="P6"/>
  <c r="N6"/>
  <c r="I6"/>
  <c r="H6"/>
  <c r="S4" i="2"/>
  <c r="S34"/>
  <c r="Q34"/>
  <c r="S14"/>
  <c r="S3" i="14"/>
  <c r="V3" i="4"/>
  <c r="S3"/>
  <c r="P3"/>
  <c r="N3"/>
  <c r="L3"/>
  <c r="I3"/>
  <c r="H3"/>
  <c r="G3"/>
  <c r="V5" i="16"/>
  <c r="S5"/>
  <c r="P5"/>
  <c r="N5"/>
  <c r="I5"/>
  <c r="H5"/>
  <c r="S68" i="2"/>
  <c r="Q68"/>
  <c r="V3" i="3"/>
  <c r="S3"/>
  <c r="P3"/>
  <c r="N3"/>
  <c r="L3"/>
  <c r="I3"/>
  <c r="H3"/>
  <c r="G3"/>
  <c r="S48" i="2"/>
  <c r="Q48"/>
  <c r="S9"/>
  <c r="Q9"/>
  <c r="S43"/>
  <c r="S24"/>
  <c r="Q24"/>
  <c r="S39"/>
  <c r="S61"/>
  <c r="Q61"/>
  <c r="S62"/>
  <c r="Q62"/>
  <c r="S5"/>
  <c r="Q5"/>
  <c r="S26"/>
  <c r="S20"/>
  <c r="Q20"/>
  <c r="S19"/>
  <c r="S29"/>
  <c r="Q29"/>
  <c r="S27"/>
  <c r="V3" i="5"/>
  <c r="S3"/>
  <c r="P3"/>
  <c r="N3"/>
  <c r="L3"/>
  <c r="I3"/>
  <c r="H3"/>
  <c r="G3"/>
  <c r="H4" i="14"/>
  <c r="I4"/>
  <c r="H6"/>
  <c r="I6"/>
  <c r="H5"/>
  <c r="I5"/>
  <c r="H3"/>
  <c r="I3"/>
  <c r="I4" i="16"/>
  <c r="H4"/>
  <c r="I3" i="2"/>
  <c r="H3"/>
  <c r="Q46"/>
  <c r="S46"/>
  <c r="S57"/>
  <c r="Q57"/>
  <c r="S70"/>
  <c r="Q70"/>
  <c r="S22"/>
  <c r="Q22"/>
  <c r="S36"/>
  <c r="Q36"/>
  <c r="S71"/>
  <c r="S13"/>
  <c r="Q13"/>
  <c r="S23"/>
  <c r="Q23"/>
  <c r="V4" i="14"/>
  <c r="S4"/>
  <c r="N4"/>
  <c r="L4"/>
  <c r="S17" i="2"/>
  <c r="S31"/>
  <c r="S37"/>
  <c r="S8"/>
  <c r="S64"/>
  <c r="V3" i="16"/>
  <c r="S3"/>
  <c r="L3"/>
  <c r="N3"/>
  <c r="P3"/>
  <c r="G3"/>
  <c r="L6" i="14"/>
  <c r="S6"/>
  <c r="P6"/>
  <c r="N6"/>
  <c r="V6"/>
  <c r="V5"/>
  <c r="L5"/>
  <c r="S5"/>
  <c r="P5"/>
  <c r="N5"/>
  <c r="L3"/>
  <c r="G3"/>
  <c r="V4" i="16"/>
  <c r="S4"/>
  <c r="N4"/>
  <c r="P4"/>
  <c r="P3" i="14"/>
  <c r="N3"/>
  <c r="V3"/>
  <c r="S21" i="2"/>
  <c r="S45"/>
  <c r="Q45"/>
  <c r="Q60"/>
  <c r="Q54"/>
  <c r="S72"/>
  <c r="Q72"/>
  <c r="Q32"/>
  <c r="S58"/>
  <c r="Q64"/>
  <c r="Q58"/>
  <c r="S35"/>
  <c r="Q35"/>
  <c r="S10"/>
  <c r="S6"/>
  <c r="Q6"/>
  <c r="S49"/>
  <c r="V3"/>
  <c r="S3"/>
  <c r="N3"/>
  <c r="L3"/>
  <c r="P3"/>
  <c r="G3"/>
  <c r="Q65"/>
  <c r="S65"/>
  <c r="S60"/>
  <c r="Q69"/>
  <c r="S25"/>
  <c r="S28"/>
  <c r="Q49"/>
  <c r="S47"/>
  <c r="Q47"/>
  <c r="S53"/>
  <c r="Q53"/>
  <c r="Q51"/>
  <c r="S51"/>
  <c r="S54"/>
  <c r="S38"/>
  <c r="S40"/>
  <c r="Q40"/>
  <c r="S12"/>
  <c r="Q12"/>
  <c r="Q11"/>
  <c r="S11"/>
  <c r="Q63"/>
  <c r="S63"/>
  <c r="S41"/>
  <c r="S44"/>
  <c r="Q44"/>
  <c r="S56"/>
  <c r="Q56"/>
  <c r="S55"/>
  <c r="Q55"/>
  <c r="S50"/>
  <c r="Q50"/>
  <c r="S66"/>
  <c r="Q66"/>
  <c r="S52"/>
  <c r="Q52"/>
  <c r="S42"/>
  <c r="S33"/>
  <c r="S67"/>
  <c r="Q67"/>
  <c r="S16"/>
  <c r="S30"/>
  <c r="J3" l="1"/>
  <c r="J5" i="16"/>
  <c r="J4"/>
  <c r="Q4" s="1"/>
  <c r="J6"/>
  <c r="Q6" s="1"/>
  <c r="Q41" i="2"/>
  <c r="Q30"/>
  <c r="Q16"/>
  <c r="Q33"/>
  <c r="Q38"/>
  <c r="Q28"/>
  <c r="Q25"/>
  <c r="Q10"/>
  <c r="Q8"/>
  <c r="Q37"/>
  <c r="Q31"/>
  <c r="Q17"/>
  <c r="Q27"/>
  <c r="Q19"/>
  <c r="Q26"/>
  <c r="Q39"/>
  <c r="Q43"/>
  <c r="Q14"/>
  <c r="Q15"/>
  <c r="Q42"/>
  <c r="Q21"/>
  <c r="J5" i="14"/>
  <c r="Q5" s="1"/>
  <c r="Q4" i="2"/>
  <c r="J3" i="4"/>
  <c r="Q3" s="1"/>
  <c r="Q5" i="16"/>
  <c r="J3" i="3"/>
  <c r="Q3" s="1"/>
  <c r="J3" i="16"/>
  <c r="Q3" s="1"/>
  <c r="J3" i="5"/>
  <c r="Q3" s="1"/>
  <c r="Q3" i="2"/>
  <c r="J3" i="14"/>
  <c r="Q3" s="1"/>
  <c r="J4"/>
  <c r="Q4" s="1"/>
  <c r="J6"/>
  <c r="Q6" s="1"/>
</calcChain>
</file>

<file path=xl/sharedStrings.xml><?xml version="1.0" encoding="utf-8"?>
<sst xmlns="http://schemas.openxmlformats.org/spreadsheetml/2006/main" count="718" uniqueCount="195">
  <si>
    <t>ΕΤΗ</t>
  </si>
  <si>
    <t>ΜΗΝΕΣ</t>
  </si>
  <si>
    <t>ΗΜΕΡΕΣ</t>
  </si>
  <si>
    <t>ΜΟΡΙΑ ΕΤΩΝ</t>
  </si>
  <si>
    <t>ΜΟΡΙΑ ΜΗΝΩΝ</t>
  </si>
  <si>
    <t>ΜΟΡΙΑ ΗΜΕΡΩΝ</t>
  </si>
  <si>
    <t>ΣΥΝΟΛΟ ΜΟΡΙΩΝ</t>
  </si>
  <si>
    <t>ΟΙΚΟΓΕΝΕΙΑΚΗ ΚΑΤΑΣΤΑΣΗ</t>
  </si>
  <si>
    <t>ΑΡΙΘΜΟΣ ΤΕΚΝΩΝ</t>
  </si>
  <si>
    <t>ΣΟΒΑΡΟΙ ΛΟΓΟΙ</t>
  </si>
  <si>
    <t>ΜΟΡΙΑ ΥΠΗΡΕΣΙΑΣ</t>
  </si>
  <si>
    <t>Ε</t>
  </si>
  <si>
    <t>ΕΝΤΟΠΙΟΤΗΤΑ</t>
  </si>
  <si>
    <t>ΣΥΝΥΠΗΡΕΤΗΣΗ</t>
  </si>
  <si>
    <t>ΦΛ</t>
  </si>
  <si>
    <t>Ν</t>
  </si>
  <si>
    <t>Α/Α</t>
  </si>
  <si>
    <t>ΕΠΩΝΥΜΟ</t>
  </si>
  <si>
    <t>ΟΝΟΜΑ</t>
  </si>
  <si>
    <t>ΔΗΜΟΣ ΣΥΝΥΠΗΡΕΤΗΣΗΣ</t>
  </si>
  <si>
    <t>ΧΡΥΣΟΥΛΑ</t>
  </si>
  <si>
    <t>Ο</t>
  </si>
  <si>
    <t xml:space="preserve">ΚΟΥΤΣΟΥΜΠΑ </t>
  </si>
  <si>
    <t>ΚΥΡΙΑΚΗ</t>
  </si>
  <si>
    <t>ΖΑΕΚΗΣ</t>
  </si>
  <si>
    <t>ΙΩΑΝΝΗΣ</t>
  </si>
  <si>
    <t>ΤΣΑΝΑΝΑ</t>
  </si>
  <si>
    <t>ΕΛΕΝΗ</t>
  </si>
  <si>
    <t>ΚΩΝΣΤΑΝΤΙΝΙΔΟΥ</t>
  </si>
  <si>
    <t>ΒΑΣΙΛΙΚΗ</t>
  </si>
  <si>
    <t>ΔΗΜΗΤΡΑ</t>
  </si>
  <si>
    <t>ΣΤΕΦΑΝΟΣ</t>
  </si>
  <si>
    <t>ΤΡΙΑΝΤΑΦΥΛΛΟΥ</t>
  </si>
  <si>
    <t>ΑΝΔΡΕΑΣ</t>
  </si>
  <si>
    <t>ΤΖΙΩΛΗ</t>
  </si>
  <si>
    <t>ΜΑΡΙΑ</t>
  </si>
  <si>
    <t>ΣΟΛΟΜΩΝΙΔΗΣ</t>
  </si>
  <si>
    <t>ΚΛΗΜΗΣ</t>
  </si>
  <si>
    <t>ΦΩΤΕΙΝΗ</t>
  </si>
  <si>
    <t>ΒΑΣΙΛΕΙΟΣ</t>
  </si>
  <si>
    <t>ΟΛΓΑ</t>
  </si>
  <si>
    <t>ΑΜ</t>
  </si>
  <si>
    <t>ΜΑΤΟΠΟΥΛΟΥ</t>
  </si>
  <si>
    <t>ΛΙΑΣΟΠΟΥΛΟΣ</t>
  </si>
  <si>
    <t>ΔΗΜΗΤΡΙΟΣ</t>
  </si>
  <si>
    <t>ΝΙΚΟΛΑΟΣ</t>
  </si>
  <si>
    <t>ΜΠΑΛΑΚΑ</t>
  </si>
  <si>
    <t>ΖΩΗ</t>
  </si>
  <si>
    <t>ΓΕΩΡΓΙΑ</t>
  </si>
  <si>
    <t>ΠΕΤΣΑΝΗ</t>
  </si>
  <si>
    <t xml:space="preserve">ΤΖΩΤΖΗ  </t>
  </si>
  <si>
    <t>ΜΑΙΡΗ</t>
  </si>
  <si>
    <t>ΜΑΪΝΟΣ</t>
  </si>
  <si>
    <t>ΠΑΣΙΝΗΣ</t>
  </si>
  <si>
    <t>ΑΝΑΣΤΑΣΙΑ</t>
  </si>
  <si>
    <t>ΖΑΧΑΡΟΥΛΑ</t>
  </si>
  <si>
    <t>ΡΩΜΑΝΙΔΗΣ</t>
  </si>
  <si>
    <t>ΜΠΙΤΣΑΚΑΚΗΣ</t>
  </si>
  <si>
    <t>ΚΕΣΙΔΟΥ</t>
  </si>
  <si>
    <t>ΡΩΜΑ</t>
  </si>
  <si>
    <t>Α</t>
  </si>
  <si>
    <t>ΜΟΥΡΤΖΙΟΥ</t>
  </si>
  <si>
    <t>ΠΑΝΑΓΙΩΤΑ</t>
  </si>
  <si>
    <t>ΓΙΩΣΚΟΣ</t>
  </si>
  <si>
    <t>ΑΝΝΑ</t>
  </si>
  <si>
    <t>ΓΡΟΣΔΑΝΗ</t>
  </si>
  <si>
    <t>ΜΑΣΤΟΡΑ</t>
  </si>
  <si>
    <t>ΑΓΓΕΛΙΚΗ</t>
  </si>
  <si>
    <t>ΧΡΥΣΟΧΟΙΔΟΥ-ΛΙΑΣΟΥ</t>
  </si>
  <si>
    <t>ΜΑΝΤΟΥΛΙΔΗΣ</t>
  </si>
  <si>
    <t>ΒΕΝΙΑΜΙΝ</t>
  </si>
  <si>
    <t>ΠΕΤΡΙΔΗΣ</t>
  </si>
  <si>
    <t>ΜΙΛΤΙΑΔΗΣ</t>
  </si>
  <si>
    <t>ΠΟΛΥΖΟΥ</t>
  </si>
  <si>
    <t xml:space="preserve">ΟΤΖΑΚΗ </t>
  </si>
  <si>
    <t>ΔΩΡΟΘΕΑ</t>
  </si>
  <si>
    <t>ΠΑΠΑΘΑΝΑΣΙΟΥ</t>
  </si>
  <si>
    <t>ΟΛΥΜΠΙΑ</t>
  </si>
  <si>
    <t>ΚΟΤΖΑΓΕΡΙΔΟΥ</t>
  </si>
  <si>
    <t>ΑΓΓΕΛΙΔΟΥ</t>
  </si>
  <si>
    <t>ΣΟΝΙΑ</t>
  </si>
  <si>
    <t>ΤΣΟΥΜΙΤΑ-ΔΗΜΟΥΛΑ</t>
  </si>
  <si>
    <t>ΕΥΑΝΘΙΑ</t>
  </si>
  <si>
    <t>ΣΙΟΥΤΗ</t>
  </si>
  <si>
    <t>ΦΑΝΗ</t>
  </si>
  <si>
    <t>ΤΑΣΟΠΟΥΛΟΥ</t>
  </si>
  <si>
    <t>ΡΕΒΒΕΚΑ</t>
  </si>
  <si>
    <t>ΠΡ</t>
  </si>
  <si>
    <t>ΜΗΤΣΙΑΔΗ</t>
  </si>
  <si>
    <t>Υ5</t>
  </si>
  <si>
    <t>ΑΝΤΩΝΙΑΔΟΥ</t>
  </si>
  <si>
    <t>ΓΕΩΡΓΙΟΥ</t>
  </si>
  <si>
    <t>ΛΑΒΑΣΙΔΟΥ</t>
  </si>
  <si>
    <t>ΕΙΡΗΝΗ</t>
  </si>
  <si>
    <t>ΠΑΝΤΕΛΗΣ</t>
  </si>
  <si>
    <t>ΚΩΝΣΤΑΝΤΙΝΟΣ</t>
  </si>
  <si>
    <t>ΜΙΧΑΗΛ</t>
  </si>
  <si>
    <t>ΣΑΠΑΡΔΑΝΗΣ</t>
  </si>
  <si>
    <t xml:space="preserve">ΠΑΝΑΓΙΩΤΗΣ </t>
  </si>
  <si>
    <t>ΣΤΑΓΙΟΠΟΥΛΟΥ</t>
  </si>
  <si>
    <t>ΕΥΓΕΝΙΑ</t>
  </si>
  <si>
    <t>ΙΩΑΝΝΑ</t>
  </si>
  <si>
    <t>ΔΕΣΠΟΙΝΑ</t>
  </si>
  <si>
    <t xml:space="preserve">ΜΠΑΖΟΠΟΥΛΟΥ </t>
  </si>
  <si>
    <t>ΑΘΗΝΑ</t>
  </si>
  <si>
    <t>ΣΩΤΗΡΙΟΣ</t>
  </si>
  <si>
    <t>ΣΜΠΟΝΙΑ</t>
  </si>
  <si>
    <t>ΜΑΒΙΔΟΥ</t>
  </si>
  <si>
    <t>ΣΤΕΛΛΑ</t>
  </si>
  <si>
    <t>ΜΠΟΜΠΟΛΗ</t>
  </si>
  <si>
    <t>ΛΑΖΑΡΟΥ</t>
  </si>
  <si>
    <t>ΟΡΦΑΝΙΔΗΣ</t>
  </si>
  <si>
    <t>ΒΛΑΔΙΜΗΡΟΣ</t>
  </si>
  <si>
    <t>ΕΥΘΥΜΙΑ</t>
  </si>
  <si>
    <t>ΣΙΩΚΗΣ</t>
  </si>
  <si>
    <t>ΘΩΜΑΣ</t>
  </si>
  <si>
    <t>ΛΑΖΕΝΚΑΣ</t>
  </si>
  <si>
    <t>ΚΑΡΤΑΛΗΣ</t>
  </si>
  <si>
    <t>ΚΟΪΔΟΥ</t>
  </si>
  <si>
    <t>ΣΠΥΡΙΔΟΥ</t>
  </si>
  <si>
    <t>ΝΙΚΟΛΕΤΑ</t>
  </si>
  <si>
    <t>ΣΙΔΗΡΟΠΟΥΛΟΥ</t>
  </si>
  <si>
    <t>ΕΛΕΝΑ</t>
  </si>
  <si>
    <t>ΧΡΗΣΤΟΣ</t>
  </si>
  <si>
    <t>O</t>
  </si>
  <si>
    <t>ΕΥΑΓΓΕΛΙΑ</t>
  </si>
  <si>
    <t>ΒΑΪΤΣΑΚΗΣ</t>
  </si>
  <si>
    <t>ΓΡΗΓΟΡΙΟΣ</t>
  </si>
  <si>
    <t>ΠΟΥΓΑΡΙΔΟΥ</t>
  </si>
  <si>
    <t>Χ</t>
  </si>
  <si>
    <t>ΜΑΪΝΟΥ</t>
  </si>
  <si>
    <t>ΚΩΝΣΤΑΝΤΙΝΙΔΟΥ-ΠΑΠΑ</t>
  </si>
  <si>
    <t>ΠΕΤΡΟΥΛΑ</t>
  </si>
  <si>
    <t>ΖΩΛΗΣ</t>
  </si>
  <si>
    <t>ΟΙΚΟΝΟΜΙΔΟΥ</t>
  </si>
  <si>
    <t>ΣΟΥΜΠΑΣΗΣ</t>
  </si>
  <si>
    <t>ΛΑΖΑΡΟΣ</t>
  </si>
  <si>
    <t>ΚΑΤΣΑΝΟΥ</t>
  </si>
  <si>
    <t>ΣΤΑΜΑΤΙΑ</t>
  </si>
  <si>
    <t>ΔΑΦΟΠΟΥΛΟΣ</t>
  </si>
  <si>
    <t>ΗΛΙΑΣ</t>
  </si>
  <si>
    <t>ΓΙΑΝΝΟΥΛΑ</t>
  </si>
  <si>
    <t>ΧΑΤΖΙΟΣ</t>
  </si>
  <si>
    <t>ΜΑΖΑΡΑΚΗ</t>
  </si>
  <si>
    <t>ΑΘΑΝΑΣΙΟΣ</t>
  </si>
  <si>
    <t>ΚΑΡΥΠΙΔΟΥ</t>
  </si>
  <si>
    <t>ΑΙΚΑΤΕΡΙΝΗ</t>
  </si>
  <si>
    <t>ΤΣΟΥΤΣΑ</t>
  </si>
  <si>
    <t>ΣΑΒΒΑΚΗ</t>
  </si>
  <si>
    <t>ΑΛΕΞΑΝΔΡΑ</t>
  </si>
  <si>
    <t>ΜΥΛΩΝΑΣ</t>
  </si>
  <si>
    <t xml:space="preserve"> </t>
  </si>
  <si>
    <t>ΧΑΡΙΣΗΣ</t>
  </si>
  <si>
    <t>ΚΟΥΚΑΚΗ</t>
  </si>
  <si>
    <t>ΣΟΦΙΑ</t>
  </si>
  <si>
    <t>ΚΟΡΜΑ</t>
  </si>
  <si>
    <t>ΚΟΥΓΙΟΥΜΤΖΟΓΛΟΥ</t>
  </si>
  <si>
    <t>Υ1</t>
  </si>
  <si>
    <t>ΚΟΥΦΟΥ</t>
  </si>
  <si>
    <t>ΚΑΒΒΑΔΑ</t>
  </si>
  <si>
    <t>ΚΑΡΑΤΖΑΣ</t>
  </si>
  <si>
    <t>ΑΝΑΣΤΑΣΙΟΥ</t>
  </si>
  <si>
    <t>ΗΛΙΑΝΑ</t>
  </si>
  <si>
    <t>ΑΡΙΣΤΕΙΔΗΣ</t>
  </si>
  <si>
    <t>ΜΑΝΤΡΑΤΖΗΣ</t>
  </si>
  <si>
    <t>ΜΠΑΡΑ</t>
  </si>
  <si>
    <t>ΥΒΟΝΗ</t>
  </si>
  <si>
    <t>ΓΕΩΡΓΙΑΔΟΥ</t>
  </si>
  <si>
    <t>ΠΡΕ</t>
  </si>
  <si>
    <t>ΠΑΠΑΔΗΜΗΤΡΙΟΥ</t>
  </si>
  <si>
    <t>ΑΝΑΣΤΑΣΙΑΔΟΥ</t>
  </si>
  <si>
    <t>ΤΣΙΟΥΜΙΤΑΣ</t>
  </si>
  <si>
    <t>ΑΡΕΤΗ</t>
  </si>
  <si>
    <t>ΣΕΒΔΑΛΗ</t>
  </si>
  <si>
    <t>ΔΙΒΙΟΥ</t>
  </si>
  <si>
    <t>ΑΓΑΠΗ</t>
  </si>
  <si>
    <t>ΘΕΟΔΩΡΙΔΟΥ</t>
  </si>
  <si>
    <t>ΔΗΜΗΤΡΟΠΟΥΛΟΣ</t>
  </si>
  <si>
    <t>ΛΟΥΓΚΑΣ</t>
  </si>
  <si>
    <t>ΑΝΤΩΝΙΟΣ</t>
  </si>
  <si>
    <t>ΑΛΕΞΙΑΔΗΣ</t>
  </si>
  <si>
    <t>ΤΑΧΙΝΟΖΛΗ</t>
  </si>
  <si>
    <t>ΙΟΚΑΣΤΗ</t>
  </si>
  <si>
    <t>ΣΑΡΑΚΙΝΗ</t>
  </si>
  <si>
    <t>ΕΥΓΕΝΙΔΟΥ-ΣΚΕΝΔΟΥ</t>
  </si>
  <si>
    <t>ΓΕΡΣΙΑΝΗ</t>
  </si>
  <si>
    <t>ΑΦΡΟΔΙΤΗ</t>
  </si>
  <si>
    <t>χ</t>
  </si>
  <si>
    <t>ΘΕΟΦΑΝΙΔΗΣ</t>
  </si>
  <si>
    <t>ΤΣΑΚΙΛΗ</t>
  </si>
  <si>
    <t>ΜΟΡΙΑ ΑΠΟΣΠΑΣΕΩΝ-ΠΡΟΣΩΡΙΝΩΝ ΤΟΠΟΘΕΤΗΣΕΩΝ ΚΛΑΔΟΥ ΠΕ06-ΑΓΓΛΙΚΗΣ ΓΛΩΣΣΑΣ</t>
  </si>
  <si>
    <t>ΜΟΡΙΑ ΑΠΟΣΠΑΣΕΩΝ-ΠΡΟΣΩΡΙΝΩΝ ΤΟΠΟΘΕΤΗΣΕΩΝ ΕΚΠΑΙΔΕΥΤΙΚΩΝ ΚΛΑΔΟΥ ΠΕ11-ΦΥΣΙΚΗΣ ΑΓΩΓΗΣ</t>
  </si>
  <si>
    <t>ΜΟΡΙΑ ΑΠΟΣΠΑΣΕΩΝ-ΠΡΟΣΩΡΙΝΩΝ ΤΟΠΟΘΕΤΗΣΕΩΝ ΕΚΠΑΙΔΕΥΤΙΚΩΝ ΚΛΑΔΟΥ ΠΕ07-ΓΕΡΜΑΝΙΚΗΣ ΓΛΩΣΣΑΣ</t>
  </si>
  <si>
    <t>ΜΟΡΙΑ ΑΠΟΣΠΑΣΕΩΝ-ΠΡΟΣΩΡΙΝΩΝ ΤΟΠΟΘΕΤΗΣΕΩΝ ΕΚΠΑΙΔΕΥΤΙΚΩΝ ΚΛΑΔΟΥ ΠΕ19 &amp; ΠΕ20 -ΠΛΗΡΟΦΟΡΙΚΗΣ</t>
  </si>
  <si>
    <t>ΜΟΡΙΑ ΑΠΟΣΠΑΣΕΩΝ-ΠΡΟΣΩΡΙΝΩΝ ΤΟΠΟΘΕΤΗΣΕΩΝ ΕΚΠΑΙΔΕΥΤΙΚΩΝ ΚΛΑΔΟΥ ΠΕ60-ΝΗΠΙΑΓΩΓΩΝ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</si>
</sst>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Arial"/>
      <charset val="161"/>
    </font>
    <font>
      <sz val="8"/>
      <name val="Arial"/>
      <charset val="161"/>
    </font>
    <font>
      <b/>
      <sz val="9"/>
      <name val="Calibri"/>
      <family val="2"/>
      <charset val="161"/>
    </font>
    <font>
      <sz val="9"/>
      <name val="Calibri"/>
      <family val="2"/>
      <charset val="161"/>
    </font>
    <font>
      <strike/>
      <sz val="9"/>
      <name val="Calibri"/>
      <family val="2"/>
      <charset val="161"/>
    </font>
    <font>
      <sz val="9"/>
      <color theme="1"/>
      <name val="Calibri"/>
      <family val="2"/>
      <charset val="161"/>
    </font>
    <font>
      <sz val="9"/>
      <name val="Arial"/>
      <family val="2"/>
      <charset val="161"/>
    </font>
    <font>
      <sz val="9"/>
      <name val="Calibri"/>
      <family val="2"/>
      <charset val="161"/>
      <scheme val="minor"/>
    </font>
    <font>
      <b/>
      <sz val="11"/>
      <name val="Calibri"/>
      <family val="2"/>
      <charset val="161"/>
    </font>
    <font>
      <b/>
      <sz val="11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2" fontId="3" fillId="2" borderId="7" xfId="0" applyNumberFormat="1" applyFont="1" applyFill="1" applyBorder="1" applyAlignment="1">
      <alignment vertical="center"/>
    </xf>
    <xf numFmtId="1" fontId="3" fillId="2" borderId="7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 applyProtection="1">
      <alignment vertical="center"/>
    </xf>
    <xf numFmtId="0" fontId="4" fillId="2" borderId="0" xfId="0" applyFont="1" applyFill="1" applyAlignment="1">
      <alignment vertical="center"/>
    </xf>
    <xf numFmtId="2" fontId="3" fillId="2" borderId="6" xfId="0" applyNumberFormat="1" applyFont="1" applyFill="1" applyBorder="1" applyAlignment="1">
      <alignment vertical="center"/>
    </xf>
    <xf numFmtId="2" fontId="3" fillId="2" borderId="20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 applyProtection="1">
      <alignment vertical="center"/>
    </xf>
    <xf numFmtId="164" fontId="3" fillId="2" borderId="20" xfId="0" applyNumberFormat="1" applyFont="1" applyFill="1" applyBorder="1" applyAlignment="1" applyProtection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164" fontId="3" fillId="2" borderId="21" xfId="0" applyNumberFormat="1" applyFont="1" applyFill="1" applyBorder="1" applyAlignment="1" applyProtection="1">
      <alignment vertical="center"/>
    </xf>
    <xf numFmtId="164" fontId="3" fillId="2" borderId="26" xfId="0" applyNumberFormat="1" applyFont="1" applyFill="1" applyBorder="1" applyAlignment="1" applyProtection="1">
      <alignment vertical="center"/>
    </xf>
    <xf numFmtId="0" fontId="5" fillId="2" borderId="22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164" fontId="3" fillId="2" borderId="25" xfId="0" applyNumberFormat="1" applyFont="1" applyFill="1" applyBorder="1" applyAlignment="1" applyProtection="1">
      <alignment vertical="center"/>
    </xf>
    <xf numFmtId="164" fontId="3" fillId="2" borderId="27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vertical="center" wrapText="1" shrinkToFit="1"/>
    </xf>
    <xf numFmtId="2" fontId="3" fillId="2" borderId="2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 applyProtection="1">
      <alignment horizontal="center" vertical="center"/>
    </xf>
    <xf numFmtId="164" fontId="3" fillId="2" borderId="20" xfId="0" applyNumberFormat="1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64" fontId="3" fillId="2" borderId="26" xfId="0" applyNumberFormat="1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164" fontId="3" fillId="2" borderId="27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>
      <alignment horizontal="left" vertical="center"/>
    </xf>
    <xf numFmtId="164" fontId="3" fillId="2" borderId="30" xfId="0" applyNumberFormat="1" applyFont="1" applyFill="1" applyBorder="1" applyAlignment="1" applyProtection="1">
      <alignment horizontal="center" vertical="center"/>
    </xf>
    <xf numFmtId="0" fontId="6" fillId="2" borderId="0" xfId="0" applyFont="1" applyFill="1"/>
    <xf numFmtId="0" fontId="3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wrapText="1"/>
    </xf>
    <xf numFmtId="164" fontId="2" fillId="2" borderId="5" xfId="0" applyNumberFormat="1" applyFont="1" applyFill="1" applyBorder="1" applyAlignment="1">
      <alignment wrapText="1"/>
    </xf>
    <xf numFmtId="164" fontId="3" fillId="2" borderId="5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textRotation="90" wrapText="1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23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vertical="center" textRotation="90" wrapText="1"/>
    </xf>
    <xf numFmtId="0" fontId="2" fillId="3" borderId="18" xfId="0" applyFont="1" applyFill="1" applyBorder="1" applyAlignment="1">
      <alignment vertical="center" textRotation="90" wrapText="1"/>
    </xf>
    <xf numFmtId="0" fontId="2" fillId="3" borderId="19" xfId="0" applyFont="1" applyFill="1" applyBorder="1" applyAlignment="1">
      <alignment horizontal="center" vertical="center" textRotation="90" wrapText="1"/>
    </xf>
    <xf numFmtId="0" fontId="2" fillId="3" borderId="15" xfId="0" applyFont="1" applyFill="1" applyBorder="1" applyAlignment="1">
      <alignment vertical="center" textRotation="90" wrapText="1"/>
    </xf>
    <xf numFmtId="0" fontId="2" fillId="3" borderId="19" xfId="0" applyFont="1" applyFill="1" applyBorder="1" applyAlignment="1">
      <alignment vertical="center" textRotation="90" wrapText="1"/>
    </xf>
    <xf numFmtId="0" fontId="2" fillId="3" borderId="17" xfId="0" applyFont="1" applyFill="1" applyBorder="1" applyAlignment="1">
      <alignment horizontal="center" vertical="center" textRotation="90" wrapText="1"/>
    </xf>
    <xf numFmtId="0" fontId="2" fillId="3" borderId="19" xfId="0" applyFont="1" applyFill="1" applyBorder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 applyProtection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Continuous"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6"/>
  <sheetViews>
    <sheetView view="pageBreakPreview" topLeftCell="C28" zoomScaleSheetLayoutView="100" workbookViewId="0">
      <selection activeCell="Q2" sqref="Q1:Q1048576"/>
    </sheetView>
  </sheetViews>
  <sheetFormatPr defaultColWidth="9.140625" defaultRowHeight="12"/>
  <cols>
    <col min="1" max="1" width="3.7109375" style="8" customWidth="1"/>
    <col min="2" max="2" width="17.85546875" style="8" bestFit="1" customWidth="1"/>
    <col min="3" max="3" width="11.7109375" style="8" bestFit="1" customWidth="1"/>
    <col min="4" max="4" width="4.7109375" style="8" customWidth="1"/>
    <col min="5" max="5" width="5" style="8" customWidth="1"/>
    <col min="6" max="6" width="5.42578125" style="8" customWidth="1"/>
    <col min="7" max="7" width="6.42578125" style="8" customWidth="1"/>
    <col min="8" max="8" width="4.7109375" style="8" customWidth="1"/>
    <col min="9" max="9" width="5.28515625" style="8" customWidth="1"/>
    <col min="10" max="10" width="10" style="8" bestFit="1" customWidth="1"/>
    <col min="11" max="11" width="7.28515625" style="8" bestFit="1" customWidth="1"/>
    <col min="12" max="12" width="4.85546875" style="8" bestFit="1" customWidth="1"/>
    <col min="13" max="13" width="5.140625" style="8" bestFit="1" customWidth="1"/>
    <col min="14" max="14" width="5.5703125" style="8" customWidth="1"/>
    <col min="15" max="15" width="5.140625" style="8" bestFit="1" customWidth="1"/>
    <col min="16" max="16" width="4.85546875" style="8" bestFit="1" customWidth="1"/>
    <col min="17" max="17" width="8.28515625" style="8" customWidth="1"/>
    <col min="18" max="18" width="5.140625" style="8" bestFit="1" customWidth="1"/>
    <col min="19" max="19" width="5.85546875" style="8" customWidth="1"/>
    <col min="20" max="20" width="9.28515625" style="8" customWidth="1"/>
    <col min="21" max="21" width="5.140625" style="8" bestFit="1" customWidth="1"/>
    <col min="22" max="22" width="4.28515625" style="8" bestFit="1" customWidth="1"/>
    <col min="23" max="23" width="0.28515625" style="8" hidden="1" customWidth="1"/>
    <col min="24" max="16384" width="9.140625" style="8"/>
  </cols>
  <sheetData>
    <row r="1" spans="1:23" ht="19.899999999999999" customHeight="1" thickBot="1">
      <c r="A1" s="125" t="s">
        <v>194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3" s="97" customFormat="1" ht="51.75" customHeight="1">
      <c r="A2" s="78" t="s">
        <v>16</v>
      </c>
      <c r="B2" s="79" t="s">
        <v>17</v>
      </c>
      <c r="C2" s="82" t="s">
        <v>18</v>
      </c>
      <c r="D2" s="85" t="s">
        <v>0</v>
      </c>
      <c r="E2" s="86" t="s">
        <v>1</v>
      </c>
      <c r="F2" s="87" t="s">
        <v>2</v>
      </c>
      <c r="G2" s="85" t="s">
        <v>3</v>
      </c>
      <c r="H2" s="88" t="s">
        <v>4</v>
      </c>
      <c r="I2" s="87" t="s">
        <v>5</v>
      </c>
      <c r="J2" s="89" t="s">
        <v>10</v>
      </c>
      <c r="K2" s="90" t="s">
        <v>7</v>
      </c>
      <c r="L2" s="91"/>
      <c r="M2" s="90" t="s">
        <v>8</v>
      </c>
      <c r="N2" s="90"/>
      <c r="O2" s="90" t="s">
        <v>9</v>
      </c>
      <c r="P2" s="90"/>
      <c r="Q2" s="92" t="s">
        <v>6</v>
      </c>
      <c r="R2" s="93" t="s">
        <v>13</v>
      </c>
      <c r="S2" s="94"/>
      <c r="T2" s="95" t="s">
        <v>19</v>
      </c>
      <c r="U2" s="93" t="s">
        <v>12</v>
      </c>
      <c r="V2" s="96"/>
    </row>
    <row r="3" spans="1:23">
      <c r="A3" s="2">
        <v>1</v>
      </c>
      <c r="B3" s="3" t="s">
        <v>79</v>
      </c>
      <c r="C3" s="4" t="s">
        <v>35</v>
      </c>
      <c r="D3" s="2">
        <v>17</v>
      </c>
      <c r="E3" s="3">
        <v>3</v>
      </c>
      <c r="F3" s="4">
        <v>13</v>
      </c>
      <c r="G3" s="5">
        <f t="shared" ref="G3:G34" si="0">IF(D3&lt;=10,D3*1,IF(D3&lt;=20,(10+((D3-10)*1.5)),IF(D3&gt;=21,(25+((D3-20)*2)),0)))</f>
        <v>20.5</v>
      </c>
      <c r="H3" s="5">
        <f t="shared" ref="H3:H34" si="1">IF(D3&lt;10,(E3*1)/12,IF(D3&lt;20,(E3*1.5)/12,IF(D3&gt;=20,(E3*2)/12,0)))</f>
        <v>0.375</v>
      </c>
      <c r="I3" s="5">
        <f t="shared" ref="I3:I34" si="2">IF(D3&lt;10,(F3*1)/360,IF(D3&lt;20,(F3*1.5)/360,IF(D3&gt;=20,(F3*2)/360,0)))</f>
        <v>5.4166666666666669E-2</v>
      </c>
      <c r="J3" s="5">
        <f t="shared" ref="J3:J34" si="3">SUM(G3:I3)</f>
        <v>20.929166666666667</v>
      </c>
      <c r="K3" s="5" t="s">
        <v>11</v>
      </c>
      <c r="L3" s="5">
        <f t="shared" ref="L3:L34" si="4">IF(K3="Ε",4,IF(K3="Χ",4,IF(K3="ΧΑ",12,IF(K3="ΜΟ",6,0))))</f>
        <v>4</v>
      </c>
      <c r="M3" s="6">
        <v>0</v>
      </c>
      <c r="N3" s="5">
        <f t="shared" ref="N3:N34" si="5">IF(M3=1,5,IF(M3=2,11,IF(M3=3,19,IF(M3=4,29,IF(M3=5,39,IF(M3=6,49,0))))))</f>
        <v>0</v>
      </c>
      <c r="O3" s="5" t="s">
        <v>89</v>
      </c>
      <c r="P3" s="5">
        <f t="shared" ref="P3:P34" si="6">IF(O3="Υ1",5,IF(O3="Υ2",20,IF(O3="Υ3",30,IF(O3="Υ4",1,IF(O3="Υ5",3,IF(O3="Υ6",5,IF(O3="Υ7",2,0)))))))</f>
        <v>3</v>
      </c>
      <c r="Q3" s="5">
        <f t="shared" ref="Q3:Q34" si="7">SUM(J3,L3,N3,P3)</f>
        <v>27.929166666666667</v>
      </c>
      <c r="R3" s="5" t="s">
        <v>15</v>
      </c>
      <c r="S3" s="5">
        <f t="shared" ref="S3:S31" si="8">IF(R3="Ν",10,IF(R3="Ο",0,0))</f>
        <v>10</v>
      </c>
      <c r="T3" s="5" t="s">
        <v>87</v>
      </c>
      <c r="U3" s="5" t="s">
        <v>87</v>
      </c>
      <c r="V3" s="5">
        <f t="shared" ref="V3:V34" si="9">IF(U3="ΦΛ",4,IF(U3="ΑΜ",4,IF(U3="ΠΡ",4,0)))</f>
        <v>4</v>
      </c>
    </row>
    <row r="4" spans="1:23">
      <c r="A4" s="2">
        <v>2</v>
      </c>
      <c r="B4" s="3" t="s">
        <v>180</v>
      </c>
      <c r="C4" s="4" t="s">
        <v>45</v>
      </c>
      <c r="D4" s="2">
        <v>16</v>
      </c>
      <c r="E4" s="3">
        <v>3</v>
      </c>
      <c r="F4" s="4">
        <v>20</v>
      </c>
      <c r="G4" s="5">
        <f t="shared" si="0"/>
        <v>19</v>
      </c>
      <c r="H4" s="5">
        <f t="shared" si="1"/>
        <v>0.375</v>
      </c>
      <c r="I4" s="5">
        <f t="shared" si="2"/>
        <v>8.3333333333333329E-2</v>
      </c>
      <c r="J4" s="5">
        <f t="shared" si="3"/>
        <v>19.458333333333332</v>
      </c>
      <c r="K4" s="5" t="s">
        <v>11</v>
      </c>
      <c r="L4" s="5">
        <f t="shared" si="4"/>
        <v>4</v>
      </c>
      <c r="M4" s="6">
        <v>2</v>
      </c>
      <c r="N4" s="5">
        <f t="shared" si="5"/>
        <v>11</v>
      </c>
      <c r="O4" s="5" t="s">
        <v>21</v>
      </c>
      <c r="P4" s="5">
        <f t="shared" si="6"/>
        <v>0</v>
      </c>
      <c r="Q4" s="5">
        <f t="shared" si="7"/>
        <v>34.458333333333329</v>
      </c>
      <c r="R4" s="5" t="s">
        <v>15</v>
      </c>
      <c r="S4" s="5">
        <f t="shared" si="8"/>
        <v>10</v>
      </c>
      <c r="T4" s="5" t="s">
        <v>14</v>
      </c>
      <c r="U4" s="5" t="s">
        <v>14</v>
      </c>
      <c r="V4" s="5">
        <f t="shared" si="9"/>
        <v>4</v>
      </c>
    </row>
    <row r="5" spans="1:23">
      <c r="A5" s="2">
        <v>3</v>
      </c>
      <c r="B5" s="3" t="s">
        <v>161</v>
      </c>
      <c r="C5" s="4" t="s">
        <v>162</v>
      </c>
      <c r="D5" s="2">
        <v>10</v>
      </c>
      <c r="E5" s="3">
        <v>7</v>
      </c>
      <c r="F5" s="4">
        <v>5</v>
      </c>
      <c r="G5" s="5">
        <f t="shared" si="0"/>
        <v>10</v>
      </c>
      <c r="H5" s="5">
        <f t="shared" si="1"/>
        <v>0.875</v>
      </c>
      <c r="I5" s="5">
        <f t="shared" si="2"/>
        <v>2.0833333333333332E-2</v>
      </c>
      <c r="J5" s="5">
        <f t="shared" si="3"/>
        <v>10.895833333333334</v>
      </c>
      <c r="K5" s="5" t="s">
        <v>11</v>
      </c>
      <c r="L5" s="5">
        <f t="shared" si="4"/>
        <v>4</v>
      </c>
      <c r="M5" s="6">
        <v>2</v>
      </c>
      <c r="N5" s="5">
        <f t="shared" si="5"/>
        <v>11</v>
      </c>
      <c r="O5" s="5" t="s">
        <v>21</v>
      </c>
      <c r="P5" s="5">
        <f t="shared" si="6"/>
        <v>0</v>
      </c>
      <c r="Q5" s="5">
        <f t="shared" si="7"/>
        <v>25.895833333333336</v>
      </c>
      <c r="R5" s="5" t="s">
        <v>15</v>
      </c>
      <c r="S5" s="5">
        <f t="shared" si="8"/>
        <v>10</v>
      </c>
      <c r="T5" s="5" t="s">
        <v>14</v>
      </c>
      <c r="U5" s="5" t="s">
        <v>14</v>
      </c>
      <c r="V5" s="5">
        <f t="shared" si="9"/>
        <v>4</v>
      </c>
    </row>
    <row r="6" spans="1:23">
      <c r="A6" s="2">
        <v>4</v>
      </c>
      <c r="B6" s="3" t="s">
        <v>90</v>
      </c>
      <c r="C6" s="4" t="s">
        <v>35</v>
      </c>
      <c r="D6" s="2">
        <v>26</v>
      </c>
      <c r="E6" s="3">
        <v>8</v>
      </c>
      <c r="F6" s="4">
        <v>23</v>
      </c>
      <c r="G6" s="5">
        <f t="shared" si="0"/>
        <v>37</v>
      </c>
      <c r="H6" s="5">
        <f t="shared" si="1"/>
        <v>1.3333333333333333</v>
      </c>
      <c r="I6" s="5">
        <f t="shared" si="2"/>
        <v>0.12777777777777777</v>
      </c>
      <c r="J6" s="5">
        <f t="shared" si="3"/>
        <v>38.461111111111116</v>
      </c>
      <c r="K6" s="5" t="s">
        <v>11</v>
      </c>
      <c r="L6" s="5">
        <f t="shared" si="4"/>
        <v>4</v>
      </c>
      <c r="M6" s="6">
        <v>1</v>
      </c>
      <c r="N6" s="5">
        <f t="shared" si="5"/>
        <v>5</v>
      </c>
      <c r="O6" s="5" t="s">
        <v>21</v>
      </c>
      <c r="P6" s="5">
        <f t="shared" si="6"/>
        <v>0</v>
      </c>
      <c r="Q6" s="5">
        <f t="shared" si="7"/>
        <v>47.461111111111116</v>
      </c>
      <c r="R6" s="5" t="s">
        <v>15</v>
      </c>
      <c r="S6" s="5">
        <f t="shared" si="8"/>
        <v>10</v>
      </c>
      <c r="T6" s="5" t="s">
        <v>41</v>
      </c>
      <c r="U6" s="5" t="s">
        <v>41</v>
      </c>
      <c r="V6" s="5">
        <f t="shared" si="9"/>
        <v>4</v>
      </c>
    </row>
    <row r="7" spans="1:23">
      <c r="A7" s="2">
        <v>5</v>
      </c>
      <c r="B7" s="3" t="s">
        <v>90</v>
      </c>
      <c r="C7" s="4" t="s">
        <v>154</v>
      </c>
      <c r="D7" s="2">
        <v>19</v>
      </c>
      <c r="E7" s="3">
        <v>10</v>
      </c>
      <c r="F7" s="4">
        <v>22</v>
      </c>
      <c r="G7" s="5">
        <f t="shared" si="0"/>
        <v>23.5</v>
      </c>
      <c r="H7" s="5">
        <f t="shared" si="1"/>
        <v>1.25</v>
      </c>
      <c r="I7" s="5">
        <f t="shared" si="2"/>
        <v>9.166666666666666E-2</v>
      </c>
      <c r="J7" s="5">
        <f t="shared" si="3"/>
        <v>24.841666666666665</v>
      </c>
      <c r="K7" s="5" t="s">
        <v>187</v>
      </c>
      <c r="L7" s="5">
        <f t="shared" si="4"/>
        <v>4</v>
      </c>
      <c r="M7" s="6">
        <v>0</v>
      </c>
      <c r="N7" s="5">
        <f t="shared" si="5"/>
        <v>0</v>
      </c>
      <c r="O7" s="5" t="s">
        <v>21</v>
      </c>
      <c r="P7" s="5">
        <f t="shared" si="6"/>
        <v>0</v>
      </c>
      <c r="Q7" s="5">
        <f t="shared" si="7"/>
        <v>28.841666666666665</v>
      </c>
      <c r="R7" s="5"/>
      <c r="S7" s="5">
        <f t="shared" si="8"/>
        <v>0</v>
      </c>
      <c r="T7" s="5"/>
      <c r="U7" s="5" t="s">
        <v>14</v>
      </c>
      <c r="V7" s="5">
        <f t="shared" si="9"/>
        <v>4</v>
      </c>
    </row>
    <row r="8" spans="1:23">
      <c r="A8" s="2">
        <v>6</v>
      </c>
      <c r="B8" s="3" t="s">
        <v>126</v>
      </c>
      <c r="C8" s="4" t="s">
        <v>127</v>
      </c>
      <c r="D8" s="2">
        <v>15</v>
      </c>
      <c r="E8" s="3">
        <v>2</v>
      </c>
      <c r="F8" s="4">
        <v>19</v>
      </c>
      <c r="G8" s="5">
        <f t="shared" si="0"/>
        <v>17.5</v>
      </c>
      <c r="H8" s="5">
        <f t="shared" si="1"/>
        <v>0.25</v>
      </c>
      <c r="I8" s="5">
        <f t="shared" si="2"/>
        <v>7.9166666666666663E-2</v>
      </c>
      <c r="J8" s="5">
        <f t="shared" si="3"/>
        <v>17.829166666666666</v>
      </c>
      <c r="K8" s="5" t="s">
        <v>11</v>
      </c>
      <c r="L8" s="5">
        <f t="shared" si="4"/>
        <v>4</v>
      </c>
      <c r="M8" s="6">
        <v>2</v>
      </c>
      <c r="N8" s="5">
        <f t="shared" si="5"/>
        <v>11</v>
      </c>
      <c r="O8" s="5" t="s">
        <v>21</v>
      </c>
      <c r="P8" s="5">
        <f t="shared" si="6"/>
        <v>0</v>
      </c>
      <c r="Q8" s="5">
        <f t="shared" si="7"/>
        <v>32.829166666666666</v>
      </c>
      <c r="R8" s="5" t="s">
        <v>15</v>
      </c>
      <c r="S8" s="5">
        <f t="shared" si="8"/>
        <v>10</v>
      </c>
      <c r="T8" s="5" t="s">
        <v>14</v>
      </c>
      <c r="U8" s="5" t="s">
        <v>14</v>
      </c>
      <c r="V8" s="5">
        <f t="shared" si="9"/>
        <v>4</v>
      </c>
      <c r="W8" s="9"/>
    </row>
    <row r="9" spans="1:23">
      <c r="A9" s="2">
        <v>7</v>
      </c>
      <c r="B9" s="3" t="s">
        <v>167</v>
      </c>
      <c r="C9" s="4" t="s">
        <v>141</v>
      </c>
      <c r="D9" s="2">
        <v>16</v>
      </c>
      <c r="E9" s="3">
        <v>5</v>
      </c>
      <c r="F9" s="4">
        <v>7</v>
      </c>
      <c r="G9" s="5">
        <f t="shared" si="0"/>
        <v>19</v>
      </c>
      <c r="H9" s="5">
        <f t="shared" si="1"/>
        <v>0.625</v>
      </c>
      <c r="I9" s="5">
        <f t="shared" si="2"/>
        <v>2.9166666666666667E-2</v>
      </c>
      <c r="J9" s="5">
        <f t="shared" si="3"/>
        <v>19.654166666666665</v>
      </c>
      <c r="K9" s="5" t="s">
        <v>11</v>
      </c>
      <c r="L9" s="5">
        <f t="shared" si="4"/>
        <v>4</v>
      </c>
      <c r="M9" s="6">
        <v>1</v>
      </c>
      <c r="N9" s="5">
        <f t="shared" si="5"/>
        <v>5</v>
      </c>
      <c r="O9" s="5" t="s">
        <v>157</v>
      </c>
      <c r="P9" s="5">
        <f t="shared" si="6"/>
        <v>5</v>
      </c>
      <c r="Q9" s="5">
        <f t="shared" si="7"/>
        <v>33.654166666666669</v>
      </c>
      <c r="R9" s="5" t="s">
        <v>15</v>
      </c>
      <c r="S9" s="5">
        <f t="shared" si="8"/>
        <v>10</v>
      </c>
      <c r="T9" s="5" t="s">
        <v>41</v>
      </c>
      <c r="U9" s="5" t="s">
        <v>41</v>
      </c>
      <c r="V9" s="5">
        <f t="shared" si="9"/>
        <v>4</v>
      </c>
    </row>
    <row r="10" spans="1:23">
      <c r="A10" s="2">
        <v>8</v>
      </c>
      <c r="B10" s="3" t="s">
        <v>91</v>
      </c>
      <c r="C10" s="4" t="s">
        <v>39</v>
      </c>
      <c r="D10" s="2">
        <v>30</v>
      </c>
      <c r="E10" s="3">
        <v>10</v>
      </c>
      <c r="F10" s="4">
        <v>0</v>
      </c>
      <c r="G10" s="5">
        <f t="shared" si="0"/>
        <v>45</v>
      </c>
      <c r="H10" s="5">
        <f t="shared" si="1"/>
        <v>1.6666666666666667</v>
      </c>
      <c r="I10" s="5">
        <f t="shared" si="2"/>
        <v>0</v>
      </c>
      <c r="J10" s="5">
        <f t="shared" si="3"/>
        <v>46.666666666666664</v>
      </c>
      <c r="K10" s="5" t="s">
        <v>11</v>
      </c>
      <c r="L10" s="5">
        <f t="shared" si="4"/>
        <v>4</v>
      </c>
      <c r="M10" s="6">
        <v>0</v>
      </c>
      <c r="N10" s="5">
        <f t="shared" si="5"/>
        <v>0</v>
      </c>
      <c r="O10" s="5" t="s">
        <v>21</v>
      </c>
      <c r="P10" s="5">
        <f t="shared" si="6"/>
        <v>0</v>
      </c>
      <c r="Q10" s="5">
        <f t="shared" si="7"/>
        <v>50.666666666666664</v>
      </c>
      <c r="R10" s="5" t="s">
        <v>15</v>
      </c>
      <c r="S10" s="5">
        <f t="shared" si="8"/>
        <v>10</v>
      </c>
      <c r="T10" s="5" t="s">
        <v>14</v>
      </c>
      <c r="U10" s="5" t="s">
        <v>14</v>
      </c>
      <c r="V10" s="5">
        <f t="shared" si="9"/>
        <v>4</v>
      </c>
    </row>
    <row r="11" spans="1:23">
      <c r="A11" s="2">
        <v>9</v>
      </c>
      <c r="B11" s="3" t="s">
        <v>63</v>
      </c>
      <c r="C11" s="4" t="s">
        <v>45</v>
      </c>
      <c r="D11" s="2">
        <v>30</v>
      </c>
      <c r="E11" s="3">
        <v>5</v>
      </c>
      <c r="F11" s="4">
        <v>13</v>
      </c>
      <c r="G11" s="5">
        <f t="shared" si="0"/>
        <v>45</v>
      </c>
      <c r="H11" s="5">
        <f t="shared" si="1"/>
        <v>0.83333333333333337</v>
      </c>
      <c r="I11" s="5">
        <f t="shared" si="2"/>
        <v>7.2222222222222215E-2</v>
      </c>
      <c r="J11" s="5">
        <f t="shared" si="3"/>
        <v>45.905555555555559</v>
      </c>
      <c r="K11" s="5" t="s">
        <v>11</v>
      </c>
      <c r="L11" s="5">
        <f t="shared" si="4"/>
        <v>4</v>
      </c>
      <c r="M11" s="6">
        <v>0</v>
      </c>
      <c r="N11" s="5">
        <f t="shared" si="5"/>
        <v>0</v>
      </c>
      <c r="O11" s="5"/>
      <c r="P11" s="5">
        <f t="shared" si="6"/>
        <v>0</v>
      </c>
      <c r="Q11" s="5">
        <f t="shared" si="7"/>
        <v>49.905555555555559</v>
      </c>
      <c r="R11" s="5" t="s">
        <v>15</v>
      </c>
      <c r="S11" s="5">
        <f t="shared" si="8"/>
        <v>10</v>
      </c>
      <c r="T11" s="5" t="s">
        <v>41</v>
      </c>
      <c r="U11" s="5" t="s">
        <v>41</v>
      </c>
      <c r="V11" s="5">
        <f t="shared" si="9"/>
        <v>4</v>
      </c>
    </row>
    <row r="12" spans="1:23">
      <c r="A12" s="2">
        <v>10</v>
      </c>
      <c r="B12" s="3" t="s">
        <v>65</v>
      </c>
      <c r="C12" s="4" t="s">
        <v>64</v>
      </c>
      <c r="D12" s="2">
        <v>19</v>
      </c>
      <c r="E12" s="3">
        <v>8</v>
      </c>
      <c r="F12" s="4">
        <v>21</v>
      </c>
      <c r="G12" s="5">
        <f t="shared" si="0"/>
        <v>23.5</v>
      </c>
      <c r="H12" s="5">
        <f t="shared" si="1"/>
        <v>1</v>
      </c>
      <c r="I12" s="5">
        <f t="shared" si="2"/>
        <v>8.7499999999999994E-2</v>
      </c>
      <c r="J12" s="5">
        <f t="shared" si="3"/>
        <v>24.587499999999999</v>
      </c>
      <c r="K12" s="5" t="s">
        <v>11</v>
      </c>
      <c r="L12" s="5">
        <f t="shared" si="4"/>
        <v>4</v>
      </c>
      <c r="M12" s="6">
        <v>1</v>
      </c>
      <c r="N12" s="5">
        <f t="shared" si="5"/>
        <v>5</v>
      </c>
      <c r="O12" s="5" t="s">
        <v>21</v>
      </c>
      <c r="P12" s="5">
        <f t="shared" si="6"/>
        <v>0</v>
      </c>
      <c r="Q12" s="5">
        <f t="shared" si="7"/>
        <v>33.587499999999999</v>
      </c>
      <c r="R12" s="5" t="s">
        <v>15</v>
      </c>
      <c r="S12" s="5">
        <f t="shared" si="8"/>
        <v>10</v>
      </c>
      <c r="T12" s="5" t="s">
        <v>14</v>
      </c>
      <c r="U12" s="5" t="s">
        <v>14</v>
      </c>
      <c r="V12" s="5">
        <f t="shared" si="9"/>
        <v>4</v>
      </c>
    </row>
    <row r="13" spans="1:23">
      <c r="A13" s="2">
        <v>11</v>
      </c>
      <c r="B13" s="3" t="s">
        <v>139</v>
      </c>
      <c r="C13" s="4" t="s">
        <v>140</v>
      </c>
      <c r="D13" s="2">
        <v>17</v>
      </c>
      <c r="E13" s="3">
        <v>1</v>
      </c>
      <c r="F13" s="4">
        <v>11</v>
      </c>
      <c r="G13" s="5">
        <f t="shared" si="0"/>
        <v>20.5</v>
      </c>
      <c r="H13" s="5">
        <f t="shared" si="1"/>
        <v>0.125</v>
      </c>
      <c r="I13" s="5">
        <f t="shared" si="2"/>
        <v>4.583333333333333E-2</v>
      </c>
      <c r="J13" s="5">
        <f t="shared" si="3"/>
        <v>20.670833333333334</v>
      </c>
      <c r="K13" s="5" t="s">
        <v>11</v>
      </c>
      <c r="L13" s="5">
        <f t="shared" si="4"/>
        <v>4</v>
      </c>
      <c r="M13" s="6">
        <v>2</v>
      </c>
      <c r="N13" s="5">
        <f t="shared" si="5"/>
        <v>11</v>
      </c>
      <c r="O13" s="5" t="s">
        <v>21</v>
      </c>
      <c r="P13" s="5">
        <f t="shared" si="6"/>
        <v>0</v>
      </c>
      <c r="Q13" s="5">
        <f t="shared" si="7"/>
        <v>35.670833333333334</v>
      </c>
      <c r="R13" s="5" t="s">
        <v>21</v>
      </c>
      <c r="S13" s="5">
        <f t="shared" si="8"/>
        <v>0</v>
      </c>
      <c r="T13" s="5"/>
      <c r="U13" s="5"/>
      <c r="V13" s="5">
        <f t="shared" si="9"/>
        <v>0</v>
      </c>
    </row>
    <row r="14" spans="1:23">
      <c r="A14" s="2">
        <v>12</v>
      </c>
      <c r="B14" s="3" t="s">
        <v>177</v>
      </c>
      <c r="C14" s="4" t="s">
        <v>123</v>
      </c>
      <c r="D14" s="2">
        <v>15</v>
      </c>
      <c r="E14" s="3">
        <v>1</v>
      </c>
      <c r="F14" s="4">
        <v>20</v>
      </c>
      <c r="G14" s="5">
        <f t="shared" si="0"/>
        <v>17.5</v>
      </c>
      <c r="H14" s="5">
        <f t="shared" si="1"/>
        <v>0.125</v>
      </c>
      <c r="I14" s="5">
        <f t="shared" si="2"/>
        <v>8.3333333333333329E-2</v>
      </c>
      <c r="J14" s="5">
        <f t="shared" si="3"/>
        <v>17.708333333333332</v>
      </c>
      <c r="K14" s="5" t="s">
        <v>11</v>
      </c>
      <c r="L14" s="5">
        <f t="shared" si="4"/>
        <v>4</v>
      </c>
      <c r="M14" s="6">
        <v>2</v>
      </c>
      <c r="N14" s="5">
        <f t="shared" si="5"/>
        <v>11</v>
      </c>
      <c r="O14" s="5" t="s">
        <v>21</v>
      </c>
      <c r="P14" s="5">
        <f t="shared" si="6"/>
        <v>0</v>
      </c>
      <c r="Q14" s="5">
        <f t="shared" si="7"/>
        <v>32.708333333333329</v>
      </c>
      <c r="R14" s="5" t="s">
        <v>15</v>
      </c>
      <c r="S14" s="5">
        <f t="shared" si="8"/>
        <v>10</v>
      </c>
      <c r="T14" s="5" t="s">
        <v>14</v>
      </c>
      <c r="U14" s="5" t="s">
        <v>14</v>
      </c>
      <c r="V14" s="5">
        <f t="shared" si="9"/>
        <v>4</v>
      </c>
    </row>
    <row r="15" spans="1:23">
      <c r="A15" s="2">
        <v>13</v>
      </c>
      <c r="B15" s="3" t="s">
        <v>184</v>
      </c>
      <c r="C15" s="4" t="s">
        <v>38</v>
      </c>
      <c r="D15" s="2">
        <v>21</v>
      </c>
      <c r="E15" s="3">
        <v>1</v>
      </c>
      <c r="F15" s="4">
        <v>14</v>
      </c>
      <c r="G15" s="5">
        <f t="shared" si="0"/>
        <v>27</v>
      </c>
      <c r="H15" s="5">
        <f t="shared" si="1"/>
        <v>0.16666666666666666</v>
      </c>
      <c r="I15" s="5">
        <f t="shared" si="2"/>
        <v>7.7777777777777779E-2</v>
      </c>
      <c r="J15" s="5">
        <f t="shared" si="3"/>
        <v>27.244444444444447</v>
      </c>
      <c r="K15" s="5" t="s">
        <v>11</v>
      </c>
      <c r="L15" s="5">
        <f t="shared" si="4"/>
        <v>4</v>
      </c>
      <c r="M15" s="6"/>
      <c r="N15" s="5">
        <f t="shared" si="5"/>
        <v>0</v>
      </c>
      <c r="O15" s="5" t="s">
        <v>21</v>
      </c>
      <c r="P15" s="5">
        <f t="shared" si="6"/>
        <v>0</v>
      </c>
      <c r="Q15" s="5">
        <f t="shared" si="7"/>
        <v>31.244444444444447</v>
      </c>
      <c r="R15" s="5"/>
      <c r="S15" s="5">
        <f t="shared" si="8"/>
        <v>0</v>
      </c>
      <c r="T15" s="5"/>
      <c r="U15" s="5" t="s">
        <v>14</v>
      </c>
      <c r="V15" s="5">
        <f t="shared" si="9"/>
        <v>4</v>
      </c>
    </row>
    <row r="16" spans="1:23">
      <c r="A16" s="2">
        <v>14</v>
      </c>
      <c r="B16" s="3" t="s">
        <v>24</v>
      </c>
      <c r="C16" s="4" t="s">
        <v>25</v>
      </c>
      <c r="D16" s="2">
        <v>20</v>
      </c>
      <c r="E16" s="3">
        <v>3</v>
      </c>
      <c r="F16" s="4">
        <v>28</v>
      </c>
      <c r="G16" s="5">
        <f t="shared" si="0"/>
        <v>25</v>
      </c>
      <c r="H16" s="5">
        <f t="shared" si="1"/>
        <v>0.5</v>
      </c>
      <c r="I16" s="5">
        <f t="shared" si="2"/>
        <v>0.15555555555555556</v>
      </c>
      <c r="J16" s="5">
        <f t="shared" si="3"/>
        <v>25.655555555555555</v>
      </c>
      <c r="K16" s="5" t="s">
        <v>11</v>
      </c>
      <c r="L16" s="5">
        <f t="shared" si="4"/>
        <v>4</v>
      </c>
      <c r="M16" s="6">
        <v>1</v>
      </c>
      <c r="N16" s="5">
        <f t="shared" si="5"/>
        <v>5</v>
      </c>
      <c r="O16" s="5" t="s">
        <v>21</v>
      </c>
      <c r="P16" s="5">
        <f t="shared" si="6"/>
        <v>0</v>
      </c>
      <c r="Q16" s="5">
        <f t="shared" si="7"/>
        <v>34.655555555555551</v>
      </c>
      <c r="R16" s="5"/>
      <c r="S16" s="5">
        <f t="shared" si="8"/>
        <v>0</v>
      </c>
      <c r="T16" s="5"/>
      <c r="U16" s="5"/>
      <c r="V16" s="5">
        <f t="shared" si="9"/>
        <v>0</v>
      </c>
    </row>
    <row r="17" spans="1:22">
      <c r="A17" s="2">
        <v>15</v>
      </c>
      <c r="B17" s="3" t="s">
        <v>133</v>
      </c>
      <c r="C17" s="4" t="s">
        <v>123</v>
      </c>
      <c r="D17" s="2">
        <v>21</v>
      </c>
      <c r="E17" s="3">
        <v>8</v>
      </c>
      <c r="F17" s="4">
        <v>2</v>
      </c>
      <c r="G17" s="5">
        <f t="shared" si="0"/>
        <v>27</v>
      </c>
      <c r="H17" s="5">
        <f t="shared" si="1"/>
        <v>1.3333333333333333</v>
      </c>
      <c r="I17" s="5">
        <f t="shared" si="2"/>
        <v>1.1111111111111112E-2</v>
      </c>
      <c r="J17" s="5">
        <f t="shared" si="3"/>
        <v>28.344444444444445</v>
      </c>
      <c r="K17" s="5" t="s">
        <v>11</v>
      </c>
      <c r="L17" s="5">
        <f t="shared" si="4"/>
        <v>4</v>
      </c>
      <c r="M17" s="6"/>
      <c r="N17" s="5">
        <f t="shared" si="5"/>
        <v>0</v>
      </c>
      <c r="O17" s="5" t="s">
        <v>157</v>
      </c>
      <c r="P17" s="5">
        <f t="shared" si="6"/>
        <v>5</v>
      </c>
      <c r="Q17" s="5">
        <f t="shared" si="7"/>
        <v>37.344444444444449</v>
      </c>
      <c r="R17" s="5" t="s">
        <v>21</v>
      </c>
      <c r="S17" s="5">
        <f t="shared" si="8"/>
        <v>0</v>
      </c>
      <c r="T17" s="5"/>
      <c r="U17" s="5" t="s">
        <v>14</v>
      </c>
      <c r="V17" s="5">
        <f t="shared" si="9"/>
        <v>4</v>
      </c>
    </row>
    <row r="18" spans="1:22">
      <c r="A18" s="2">
        <v>16</v>
      </c>
      <c r="B18" s="3" t="s">
        <v>188</v>
      </c>
      <c r="C18" s="4" t="s">
        <v>33</v>
      </c>
      <c r="D18" s="2">
        <v>9</v>
      </c>
      <c r="E18" s="3">
        <v>5</v>
      </c>
      <c r="F18" s="4">
        <v>26</v>
      </c>
      <c r="G18" s="10">
        <f t="shared" si="0"/>
        <v>9</v>
      </c>
      <c r="H18" s="10">
        <f t="shared" si="1"/>
        <v>0.41666666666666669</v>
      </c>
      <c r="I18" s="10">
        <f t="shared" si="2"/>
        <v>7.2222222222222215E-2</v>
      </c>
      <c r="J18" s="10">
        <f t="shared" si="3"/>
        <v>9.4888888888888889</v>
      </c>
      <c r="K18" s="2" t="s">
        <v>11</v>
      </c>
      <c r="L18" s="11">
        <f t="shared" si="4"/>
        <v>4</v>
      </c>
      <c r="M18" s="2">
        <v>0</v>
      </c>
      <c r="N18" s="11">
        <f t="shared" si="5"/>
        <v>0</v>
      </c>
      <c r="O18" s="2" t="s">
        <v>21</v>
      </c>
      <c r="P18" s="11">
        <f t="shared" si="6"/>
        <v>0</v>
      </c>
      <c r="Q18" s="10">
        <f t="shared" si="7"/>
        <v>13.488888888888889</v>
      </c>
      <c r="R18" s="2" t="s">
        <v>15</v>
      </c>
      <c r="S18" s="11">
        <f t="shared" si="8"/>
        <v>10</v>
      </c>
      <c r="T18" s="11" t="s">
        <v>14</v>
      </c>
      <c r="U18" s="2" t="s">
        <v>14</v>
      </c>
      <c r="V18" s="11">
        <f t="shared" si="9"/>
        <v>4</v>
      </c>
    </row>
    <row r="19" spans="1:22">
      <c r="A19" s="2">
        <v>17</v>
      </c>
      <c r="B19" s="3" t="s">
        <v>159</v>
      </c>
      <c r="C19" s="4" t="s">
        <v>35</v>
      </c>
      <c r="D19" s="2">
        <v>13</v>
      </c>
      <c r="E19" s="3">
        <v>4</v>
      </c>
      <c r="F19" s="4">
        <v>0</v>
      </c>
      <c r="G19" s="5">
        <f t="shared" si="0"/>
        <v>14.5</v>
      </c>
      <c r="H19" s="5">
        <f t="shared" si="1"/>
        <v>0.5</v>
      </c>
      <c r="I19" s="5">
        <f t="shared" si="2"/>
        <v>0</v>
      </c>
      <c r="J19" s="5">
        <f t="shared" si="3"/>
        <v>15</v>
      </c>
      <c r="K19" s="5" t="s">
        <v>11</v>
      </c>
      <c r="L19" s="5">
        <f t="shared" si="4"/>
        <v>4</v>
      </c>
      <c r="M19" s="6">
        <v>2</v>
      </c>
      <c r="N19" s="5">
        <f t="shared" si="5"/>
        <v>11</v>
      </c>
      <c r="O19" s="5" t="s">
        <v>21</v>
      </c>
      <c r="P19" s="5">
        <f t="shared" si="6"/>
        <v>0</v>
      </c>
      <c r="Q19" s="5">
        <f t="shared" si="7"/>
        <v>30</v>
      </c>
      <c r="R19" s="5" t="s">
        <v>15</v>
      </c>
      <c r="S19" s="5">
        <f t="shared" si="8"/>
        <v>10</v>
      </c>
      <c r="T19" s="5" t="s">
        <v>14</v>
      </c>
      <c r="U19" s="5"/>
      <c r="V19" s="5">
        <f t="shared" si="9"/>
        <v>0</v>
      </c>
    </row>
    <row r="20" spans="1:22">
      <c r="A20" s="2">
        <v>18</v>
      </c>
      <c r="B20" s="3" t="s">
        <v>160</v>
      </c>
      <c r="C20" s="4" t="s">
        <v>105</v>
      </c>
      <c r="D20" s="2">
        <v>18</v>
      </c>
      <c r="E20" s="3">
        <v>7</v>
      </c>
      <c r="F20" s="4">
        <v>17</v>
      </c>
      <c r="G20" s="5">
        <f t="shared" si="0"/>
        <v>22</v>
      </c>
      <c r="H20" s="5">
        <f t="shared" si="1"/>
        <v>0.875</v>
      </c>
      <c r="I20" s="5">
        <f t="shared" si="2"/>
        <v>7.0833333333333331E-2</v>
      </c>
      <c r="J20" s="5">
        <f t="shared" si="3"/>
        <v>22.945833333333333</v>
      </c>
      <c r="K20" s="5" t="s">
        <v>11</v>
      </c>
      <c r="L20" s="5">
        <f t="shared" si="4"/>
        <v>4</v>
      </c>
      <c r="M20" s="6">
        <v>1</v>
      </c>
      <c r="N20" s="5">
        <f t="shared" si="5"/>
        <v>5</v>
      </c>
      <c r="O20" s="5" t="s">
        <v>21</v>
      </c>
      <c r="P20" s="5">
        <f t="shared" si="6"/>
        <v>0</v>
      </c>
      <c r="Q20" s="5">
        <f t="shared" si="7"/>
        <v>31.945833333333333</v>
      </c>
      <c r="R20" s="5"/>
      <c r="S20" s="5">
        <f t="shared" si="8"/>
        <v>0</v>
      </c>
      <c r="T20" s="5"/>
      <c r="U20" s="5" t="s">
        <v>14</v>
      </c>
      <c r="V20" s="5">
        <f t="shared" si="9"/>
        <v>4</v>
      </c>
    </row>
    <row r="21" spans="1:22">
      <c r="A21" s="2">
        <v>19</v>
      </c>
      <c r="B21" s="3" t="s">
        <v>117</v>
      </c>
      <c r="C21" s="4" t="s">
        <v>95</v>
      </c>
      <c r="D21" s="2">
        <v>18</v>
      </c>
      <c r="E21" s="3">
        <v>4</v>
      </c>
      <c r="F21" s="4">
        <v>17</v>
      </c>
      <c r="G21" s="5">
        <f t="shared" si="0"/>
        <v>22</v>
      </c>
      <c r="H21" s="5">
        <f t="shared" si="1"/>
        <v>0.5</v>
      </c>
      <c r="I21" s="5">
        <f t="shared" si="2"/>
        <v>7.0833333333333331E-2</v>
      </c>
      <c r="J21" s="5">
        <f t="shared" si="3"/>
        <v>22.570833333333333</v>
      </c>
      <c r="K21" s="5" t="s">
        <v>11</v>
      </c>
      <c r="L21" s="5">
        <f t="shared" si="4"/>
        <v>4</v>
      </c>
      <c r="M21" s="6">
        <v>4</v>
      </c>
      <c r="N21" s="5">
        <f t="shared" si="5"/>
        <v>29</v>
      </c>
      <c r="O21" s="5" t="s">
        <v>21</v>
      </c>
      <c r="P21" s="5">
        <f t="shared" si="6"/>
        <v>0</v>
      </c>
      <c r="Q21" s="5">
        <f t="shared" si="7"/>
        <v>55.570833333333333</v>
      </c>
      <c r="R21" s="5" t="s">
        <v>15</v>
      </c>
      <c r="S21" s="5">
        <f t="shared" si="8"/>
        <v>10</v>
      </c>
      <c r="T21" s="5" t="s">
        <v>14</v>
      </c>
      <c r="U21" s="5"/>
      <c r="V21" s="5">
        <f t="shared" si="9"/>
        <v>0</v>
      </c>
    </row>
    <row r="22" spans="1:22">
      <c r="A22" s="2">
        <v>20</v>
      </c>
      <c r="B22" s="3" t="s">
        <v>145</v>
      </c>
      <c r="C22" s="4" t="s">
        <v>146</v>
      </c>
      <c r="D22" s="2">
        <v>12</v>
      </c>
      <c r="E22" s="3">
        <v>6</v>
      </c>
      <c r="F22" s="4">
        <v>19</v>
      </c>
      <c r="G22" s="5">
        <f t="shared" si="0"/>
        <v>13</v>
      </c>
      <c r="H22" s="5">
        <f t="shared" si="1"/>
        <v>0.75</v>
      </c>
      <c r="I22" s="5">
        <f t="shared" si="2"/>
        <v>7.9166666666666663E-2</v>
      </c>
      <c r="J22" s="5">
        <f t="shared" si="3"/>
        <v>13.829166666666667</v>
      </c>
      <c r="K22" s="5" t="s">
        <v>11</v>
      </c>
      <c r="L22" s="5">
        <f t="shared" si="4"/>
        <v>4</v>
      </c>
      <c r="M22" s="6">
        <v>3</v>
      </c>
      <c r="N22" s="5">
        <f t="shared" si="5"/>
        <v>19</v>
      </c>
      <c r="O22" s="5" t="s">
        <v>21</v>
      </c>
      <c r="P22" s="5">
        <f t="shared" si="6"/>
        <v>0</v>
      </c>
      <c r="Q22" s="5">
        <f t="shared" si="7"/>
        <v>36.829166666666666</v>
      </c>
      <c r="R22" s="5" t="s">
        <v>21</v>
      </c>
      <c r="S22" s="5">
        <f t="shared" si="8"/>
        <v>0</v>
      </c>
      <c r="T22" s="5"/>
      <c r="U22" s="5" t="s">
        <v>14</v>
      </c>
      <c r="V22" s="5">
        <f t="shared" si="9"/>
        <v>4</v>
      </c>
    </row>
    <row r="23" spans="1:22">
      <c r="A23" s="2">
        <v>21</v>
      </c>
      <c r="B23" s="3" t="s">
        <v>137</v>
      </c>
      <c r="C23" s="4" t="s">
        <v>138</v>
      </c>
      <c r="D23" s="2">
        <v>15</v>
      </c>
      <c r="E23" s="3">
        <v>10</v>
      </c>
      <c r="F23" s="4">
        <v>9</v>
      </c>
      <c r="G23" s="5">
        <f t="shared" si="0"/>
        <v>17.5</v>
      </c>
      <c r="H23" s="5">
        <f t="shared" si="1"/>
        <v>1.25</v>
      </c>
      <c r="I23" s="5">
        <f t="shared" si="2"/>
        <v>3.7499999999999999E-2</v>
      </c>
      <c r="J23" s="5">
        <f t="shared" si="3"/>
        <v>18.787500000000001</v>
      </c>
      <c r="K23" s="5" t="s">
        <v>11</v>
      </c>
      <c r="L23" s="5">
        <f t="shared" si="4"/>
        <v>4</v>
      </c>
      <c r="M23" s="6">
        <v>0</v>
      </c>
      <c r="N23" s="5">
        <f t="shared" si="5"/>
        <v>0</v>
      </c>
      <c r="O23" s="5" t="s">
        <v>21</v>
      </c>
      <c r="P23" s="5">
        <f t="shared" si="6"/>
        <v>0</v>
      </c>
      <c r="Q23" s="5">
        <f t="shared" si="7"/>
        <v>22.787500000000001</v>
      </c>
      <c r="R23" s="5" t="s">
        <v>15</v>
      </c>
      <c r="S23" s="5">
        <f t="shared" si="8"/>
        <v>10</v>
      </c>
      <c r="T23" s="5" t="s">
        <v>14</v>
      </c>
      <c r="U23" s="5" t="s">
        <v>14</v>
      </c>
      <c r="V23" s="5">
        <f t="shared" si="9"/>
        <v>4</v>
      </c>
    </row>
    <row r="24" spans="1:22">
      <c r="A24" s="2">
        <v>22</v>
      </c>
      <c r="B24" s="3" t="s">
        <v>58</v>
      </c>
      <c r="C24" s="4" t="s">
        <v>23</v>
      </c>
      <c r="D24" s="2">
        <v>22</v>
      </c>
      <c r="E24" s="3">
        <v>6</v>
      </c>
      <c r="F24" s="4">
        <v>28</v>
      </c>
      <c r="G24" s="5">
        <f t="shared" si="0"/>
        <v>29</v>
      </c>
      <c r="H24" s="5">
        <f t="shared" si="1"/>
        <v>1</v>
      </c>
      <c r="I24" s="5">
        <f t="shared" si="2"/>
        <v>0.15555555555555556</v>
      </c>
      <c r="J24" s="5">
        <f t="shared" si="3"/>
        <v>30.155555555555555</v>
      </c>
      <c r="K24" s="5" t="s">
        <v>11</v>
      </c>
      <c r="L24" s="5">
        <f t="shared" si="4"/>
        <v>4</v>
      </c>
      <c r="M24" s="6">
        <v>1</v>
      </c>
      <c r="N24" s="5">
        <f t="shared" si="5"/>
        <v>5</v>
      </c>
      <c r="O24" s="5" t="s">
        <v>21</v>
      </c>
      <c r="P24" s="5">
        <f t="shared" si="6"/>
        <v>0</v>
      </c>
      <c r="Q24" s="5">
        <f t="shared" si="7"/>
        <v>39.155555555555551</v>
      </c>
      <c r="R24" s="5" t="s">
        <v>15</v>
      </c>
      <c r="S24" s="5">
        <f t="shared" si="8"/>
        <v>10</v>
      </c>
      <c r="T24" s="5" t="s">
        <v>41</v>
      </c>
      <c r="U24" s="5" t="s">
        <v>41</v>
      </c>
      <c r="V24" s="5">
        <f t="shared" si="9"/>
        <v>4</v>
      </c>
    </row>
    <row r="25" spans="1:22">
      <c r="A25" s="2">
        <v>23</v>
      </c>
      <c r="B25" s="3" t="s">
        <v>58</v>
      </c>
      <c r="C25" s="4" t="s">
        <v>80</v>
      </c>
      <c r="D25" s="2">
        <v>11</v>
      </c>
      <c r="E25" s="3">
        <v>0</v>
      </c>
      <c r="F25" s="4">
        <v>2</v>
      </c>
      <c r="G25" s="5">
        <f t="shared" si="0"/>
        <v>11.5</v>
      </c>
      <c r="H25" s="5">
        <f t="shared" si="1"/>
        <v>0</v>
      </c>
      <c r="I25" s="5">
        <f t="shared" si="2"/>
        <v>8.3333333333333332E-3</v>
      </c>
      <c r="J25" s="5">
        <f t="shared" si="3"/>
        <v>11.508333333333333</v>
      </c>
      <c r="K25" s="5" t="s">
        <v>11</v>
      </c>
      <c r="L25" s="5">
        <f t="shared" si="4"/>
        <v>4</v>
      </c>
      <c r="M25" s="6">
        <v>2</v>
      </c>
      <c r="N25" s="5">
        <f t="shared" si="5"/>
        <v>11</v>
      </c>
      <c r="O25" s="5" t="s">
        <v>21</v>
      </c>
      <c r="P25" s="5">
        <f t="shared" si="6"/>
        <v>0</v>
      </c>
      <c r="Q25" s="5">
        <f t="shared" si="7"/>
        <v>26.508333333333333</v>
      </c>
      <c r="R25" s="5" t="s">
        <v>15</v>
      </c>
      <c r="S25" s="5">
        <f t="shared" si="8"/>
        <v>10</v>
      </c>
      <c r="T25" s="5" t="s">
        <v>14</v>
      </c>
      <c r="U25" s="5" t="s">
        <v>14</v>
      </c>
      <c r="V25" s="5">
        <f t="shared" si="9"/>
        <v>4</v>
      </c>
    </row>
    <row r="26" spans="1:22" ht="18" customHeight="1">
      <c r="A26" s="2">
        <v>24</v>
      </c>
      <c r="B26" s="3" t="s">
        <v>118</v>
      </c>
      <c r="C26" s="4" t="s">
        <v>30</v>
      </c>
      <c r="D26" s="2">
        <v>16</v>
      </c>
      <c r="E26" s="3">
        <v>0</v>
      </c>
      <c r="F26" s="4">
        <v>1</v>
      </c>
      <c r="G26" s="5">
        <f t="shared" si="0"/>
        <v>19</v>
      </c>
      <c r="H26" s="5">
        <f t="shared" si="1"/>
        <v>0</v>
      </c>
      <c r="I26" s="5">
        <f t="shared" si="2"/>
        <v>4.1666666666666666E-3</v>
      </c>
      <c r="J26" s="5">
        <f t="shared" si="3"/>
        <v>19.004166666666666</v>
      </c>
      <c r="K26" s="5" t="s">
        <v>11</v>
      </c>
      <c r="L26" s="5">
        <f t="shared" si="4"/>
        <v>4</v>
      </c>
      <c r="M26" s="6">
        <v>2</v>
      </c>
      <c r="N26" s="5">
        <f t="shared" si="5"/>
        <v>11</v>
      </c>
      <c r="O26" s="5" t="s">
        <v>21</v>
      </c>
      <c r="P26" s="5">
        <f t="shared" si="6"/>
        <v>0</v>
      </c>
      <c r="Q26" s="5">
        <f t="shared" si="7"/>
        <v>34.004166666666663</v>
      </c>
      <c r="R26" s="5"/>
      <c r="S26" s="5">
        <f t="shared" si="8"/>
        <v>0</v>
      </c>
      <c r="T26" s="5"/>
      <c r="U26" s="5" t="s">
        <v>14</v>
      </c>
      <c r="V26" s="5">
        <f t="shared" si="9"/>
        <v>4</v>
      </c>
    </row>
    <row r="27" spans="1:22">
      <c r="A27" s="2">
        <v>25</v>
      </c>
      <c r="B27" s="3" t="s">
        <v>155</v>
      </c>
      <c r="C27" s="4" t="s">
        <v>64</v>
      </c>
      <c r="D27" s="2">
        <v>25</v>
      </c>
      <c r="E27" s="3">
        <v>9</v>
      </c>
      <c r="F27" s="4">
        <v>11</v>
      </c>
      <c r="G27" s="5">
        <f t="shared" si="0"/>
        <v>35</v>
      </c>
      <c r="H27" s="5">
        <f t="shared" si="1"/>
        <v>1.5</v>
      </c>
      <c r="I27" s="5">
        <f t="shared" si="2"/>
        <v>6.1111111111111109E-2</v>
      </c>
      <c r="J27" s="5">
        <f t="shared" si="3"/>
        <v>36.56111111111111</v>
      </c>
      <c r="K27" s="5" t="s">
        <v>11</v>
      </c>
      <c r="L27" s="5">
        <f t="shared" si="4"/>
        <v>4</v>
      </c>
      <c r="M27" s="6">
        <v>1</v>
      </c>
      <c r="N27" s="5">
        <f t="shared" si="5"/>
        <v>5</v>
      </c>
      <c r="O27" s="5" t="s">
        <v>21</v>
      </c>
      <c r="P27" s="5">
        <f t="shared" si="6"/>
        <v>0</v>
      </c>
      <c r="Q27" s="5">
        <f t="shared" si="7"/>
        <v>45.56111111111111</v>
      </c>
      <c r="R27" s="5"/>
      <c r="S27" s="5">
        <f t="shared" si="8"/>
        <v>0</v>
      </c>
      <c r="T27" s="5" t="s">
        <v>14</v>
      </c>
      <c r="U27" s="5" t="s">
        <v>14</v>
      </c>
      <c r="V27" s="5">
        <f t="shared" si="9"/>
        <v>4</v>
      </c>
    </row>
    <row r="28" spans="1:22">
      <c r="A28" s="2">
        <v>26</v>
      </c>
      <c r="B28" s="3" t="s">
        <v>78</v>
      </c>
      <c r="C28" s="4" t="s">
        <v>29</v>
      </c>
      <c r="D28" s="2">
        <v>11</v>
      </c>
      <c r="E28" s="3">
        <v>10</v>
      </c>
      <c r="F28" s="4">
        <v>22</v>
      </c>
      <c r="G28" s="5">
        <f t="shared" si="0"/>
        <v>11.5</v>
      </c>
      <c r="H28" s="5">
        <f t="shared" si="1"/>
        <v>1.25</v>
      </c>
      <c r="I28" s="5">
        <f t="shared" si="2"/>
        <v>9.166666666666666E-2</v>
      </c>
      <c r="J28" s="5">
        <f t="shared" si="3"/>
        <v>12.841666666666667</v>
      </c>
      <c r="K28" s="5" t="s">
        <v>11</v>
      </c>
      <c r="L28" s="5">
        <f t="shared" si="4"/>
        <v>4</v>
      </c>
      <c r="M28" s="6">
        <v>1</v>
      </c>
      <c r="N28" s="5">
        <f t="shared" si="5"/>
        <v>5</v>
      </c>
      <c r="O28" s="5" t="s">
        <v>21</v>
      </c>
      <c r="P28" s="5">
        <f t="shared" si="6"/>
        <v>0</v>
      </c>
      <c r="Q28" s="5">
        <f t="shared" si="7"/>
        <v>21.841666666666669</v>
      </c>
      <c r="R28" s="5" t="s">
        <v>15</v>
      </c>
      <c r="S28" s="5">
        <f t="shared" si="8"/>
        <v>10</v>
      </c>
      <c r="T28" s="5" t="s">
        <v>41</v>
      </c>
      <c r="U28" s="5"/>
      <c r="V28" s="5">
        <f t="shared" si="9"/>
        <v>0</v>
      </c>
    </row>
    <row r="29" spans="1:22">
      <c r="A29" s="2">
        <v>27</v>
      </c>
      <c r="B29" s="3" t="s">
        <v>156</v>
      </c>
      <c r="C29" s="4" t="s">
        <v>67</v>
      </c>
      <c r="D29" s="2">
        <v>15</v>
      </c>
      <c r="E29" s="3">
        <v>6</v>
      </c>
      <c r="F29" s="4">
        <v>19</v>
      </c>
      <c r="G29" s="5">
        <f t="shared" si="0"/>
        <v>17.5</v>
      </c>
      <c r="H29" s="5">
        <f t="shared" si="1"/>
        <v>0.75</v>
      </c>
      <c r="I29" s="5">
        <f t="shared" si="2"/>
        <v>7.9166666666666663E-2</v>
      </c>
      <c r="J29" s="5">
        <f t="shared" si="3"/>
        <v>18.329166666666666</v>
      </c>
      <c r="K29" s="5" t="s">
        <v>11</v>
      </c>
      <c r="L29" s="5">
        <f t="shared" si="4"/>
        <v>4</v>
      </c>
      <c r="M29" s="6">
        <v>3</v>
      </c>
      <c r="N29" s="5">
        <f t="shared" si="5"/>
        <v>19</v>
      </c>
      <c r="O29" s="5" t="s">
        <v>21</v>
      </c>
      <c r="P29" s="5">
        <f t="shared" si="6"/>
        <v>0</v>
      </c>
      <c r="Q29" s="5">
        <f t="shared" si="7"/>
        <v>41.329166666666666</v>
      </c>
      <c r="R29" s="5"/>
      <c r="S29" s="5">
        <f t="shared" si="8"/>
        <v>0</v>
      </c>
      <c r="T29" s="5"/>
      <c r="U29" s="5" t="s">
        <v>14</v>
      </c>
      <c r="V29" s="5">
        <f t="shared" si="9"/>
        <v>4</v>
      </c>
    </row>
    <row r="30" spans="1:22">
      <c r="A30" s="2">
        <v>28</v>
      </c>
      <c r="B30" s="3" t="s">
        <v>22</v>
      </c>
      <c r="C30" s="4" t="s">
        <v>23</v>
      </c>
      <c r="D30" s="2">
        <v>25</v>
      </c>
      <c r="E30" s="3">
        <v>4</v>
      </c>
      <c r="F30" s="4">
        <v>0</v>
      </c>
      <c r="G30" s="5">
        <f t="shared" si="0"/>
        <v>35</v>
      </c>
      <c r="H30" s="5">
        <f t="shared" si="1"/>
        <v>0.66666666666666663</v>
      </c>
      <c r="I30" s="5">
        <f t="shared" si="2"/>
        <v>0</v>
      </c>
      <c r="J30" s="5">
        <f t="shared" si="3"/>
        <v>35.666666666666664</v>
      </c>
      <c r="K30" s="5" t="s">
        <v>11</v>
      </c>
      <c r="L30" s="5">
        <f t="shared" si="4"/>
        <v>4</v>
      </c>
      <c r="M30" s="6">
        <v>3</v>
      </c>
      <c r="N30" s="5">
        <f t="shared" si="5"/>
        <v>19</v>
      </c>
      <c r="O30" s="5" t="s">
        <v>21</v>
      </c>
      <c r="P30" s="5">
        <f t="shared" si="6"/>
        <v>0</v>
      </c>
      <c r="Q30" s="5">
        <f t="shared" si="7"/>
        <v>58.666666666666664</v>
      </c>
      <c r="R30" s="5" t="s">
        <v>15</v>
      </c>
      <c r="S30" s="5">
        <f t="shared" si="8"/>
        <v>10</v>
      </c>
      <c r="T30" s="5" t="s">
        <v>14</v>
      </c>
      <c r="U30" s="5" t="s">
        <v>14</v>
      </c>
      <c r="V30" s="5">
        <f t="shared" si="9"/>
        <v>4</v>
      </c>
    </row>
    <row r="31" spans="1:22">
      <c r="A31" s="2">
        <v>29</v>
      </c>
      <c r="B31" s="3" t="s">
        <v>131</v>
      </c>
      <c r="C31" s="4" t="s">
        <v>132</v>
      </c>
      <c r="D31" s="2">
        <v>20</v>
      </c>
      <c r="E31" s="3">
        <v>6</v>
      </c>
      <c r="F31" s="4">
        <v>4</v>
      </c>
      <c r="G31" s="5">
        <f t="shared" si="0"/>
        <v>25</v>
      </c>
      <c r="H31" s="5">
        <f t="shared" si="1"/>
        <v>1</v>
      </c>
      <c r="I31" s="5">
        <f t="shared" si="2"/>
        <v>2.2222222222222223E-2</v>
      </c>
      <c r="J31" s="5">
        <f t="shared" si="3"/>
        <v>26.022222222222222</v>
      </c>
      <c r="K31" s="5" t="s">
        <v>11</v>
      </c>
      <c r="L31" s="5">
        <f t="shared" si="4"/>
        <v>4</v>
      </c>
      <c r="M31" s="6">
        <v>0</v>
      </c>
      <c r="N31" s="5">
        <f t="shared" si="5"/>
        <v>0</v>
      </c>
      <c r="O31" s="5"/>
      <c r="P31" s="5">
        <f t="shared" si="6"/>
        <v>0</v>
      </c>
      <c r="Q31" s="5">
        <f t="shared" si="7"/>
        <v>30.022222222222222</v>
      </c>
      <c r="R31" s="5" t="s">
        <v>15</v>
      </c>
      <c r="S31" s="5">
        <f t="shared" si="8"/>
        <v>10</v>
      </c>
      <c r="T31" s="5" t="s">
        <v>14</v>
      </c>
      <c r="U31" s="5" t="s">
        <v>14</v>
      </c>
      <c r="V31" s="5">
        <f t="shared" si="9"/>
        <v>4</v>
      </c>
    </row>
    <row r="32" spans="1:22">
      <c r="A32" s="2">
        <v>30</v>
      </c>
      <c r="B32" s="3" t="s">
        <v>92</v>
      </c>
      <c r="C32" s="4" t="s">
        <v>93</v>
      </c>
      <c r="D32" s="2">
        <v>25</v>
      </c>
      <c r="E32" s="3">
        <v>2</v>
      </c>
      <c r="F32" s="4">
        <v>21</v>
      </c>
      <c r="G32" s="5">
        <f t="shared" si="0"/>
        <v>35</v>
      </c>
      <c r="H32" s="5">
        <f t="shared" si="1"/>
        <v>0.33333333333333331</v>
      </c>
      <c r="I32" s="5">
        <f t="shared" si="2"/>
        <v>0.11666666666666667</v>
      </c>
      <c r="J32" s="5">
        <f t="shared" si="3"/>
        <v>35.450000000000003</v>
      </c>
      <c r="K32" s="5" t="s">
        <v>11</v>
      </c>
      <c r="L32" s="5">
        <f t="shared" si="4"/>
        <v>4</v>
      </c>
      <c r="M32" s="6">
        <v>1</v>
      </c>
      <c r="N32" s="5">
        <f t="shared" si="5"/>
        <v>5</v>
      </c>
      <c r="O32" s="5" t="s">
        <v>21</v>
      </c>
      <c r="P32" s="5">
        <f t="shared" si="6"/>
        <v>0</v>
      </c>
      <c r="Q32" s="5">
        <f t="shared" si="7"/>
        <v>44.45</v>
      </c>
      <c r="R32" s="5"/>
      <c r="S32" s="5"/>
      <c r="T32" s="5"/>
      <c r="U32" s="5" t="s">
        <v>14</v>
      </c>
      <c r="V32" s="5">
        <f t="shared" si="9"/>
        <v>4</v>
      </c>
    </row>
    <row r="33" spans="1:23">
      <c r="A33" s="2">
        <v>31</v>
      </c>
      <c r="B33" s="3" t="s">
        <v>43</v>
      </c>
      <c r="C33" s="4" t="s">
        <v>44</v>
      </c>
      <c r="D33" s="2">
        <v>18</v>
      </c>
      <c r="E33" s="3">
        <v>10</v>
      </c>
      <c r="F33" s="4">
        <v>11</v>
      </c>
      <c r="G33" s="5">
        <f t="shared" si="0"/>
        <v>22</v>
      </c>
      <c r="H33" s="5">
        <f t="shared" si="1"/>
        <v>1.25</v>
      </c>
      <c r="I33" s="5">
        <f t="shared" si="2"/>
        <v>4.583333333333333E-2</v>
      </c>
      <c r="J33" s="5">
        <f t="shared" si="3"/>
        <v>23.295833333333334</v>
      </c>
      <c r="K33" s="5" t="s">
        <v>11</v>
      </c>
      <c r="L33" s="5">
        <f t="shared" si="4"/>
        <v>4</v>
      </c>
      <c r="M33" s="6">
        <v>3</v>
      </c>
      <c r="N33" s="5">
        <f t="shared" si="5"/>
        <v>19</v>
      </c>
      <c r="O33" s="5" t="s">
        <v>21</v>
      </c>
      <c r="P33" s="5">
        <f t="shared" si="6"/>
        <v>0</v>
      </c>
      <c r="Q33" s="5">
        <f t="shared" si="7"/>
        <v>46.295833333333334</v>
      </c>
      <c r="R33" s="5" t="s">
        <v>15</v>
      </c>
      <c r="S33" s="5">
        <f t="shared" ref="S33:S68" si="10">IF(R33="Ν",10,IF(R33="Ο",0,0))</f>
        <v>10</v>
      </c>
      <c r="T33" s="5" t="s">
        <v>14</v>
      </c>
      <c r="U33" s="5" t="s">
        <v>14</v>
      </c>
      <c r="V33" s="5">
        <f t="shared" si="9"/>
        <v>4</v>
      </c>
    </row>
    <row r="34" spans="1:23">
      <c r="A34" s="2">
        <v>32</v>
      </c>
      <c r="B34" s="3" t="s">
        <v>178</v>
      </c>
      <c r="C34" s="4" t="s">
        <v>179</v>
      </c>
      <c r="D34" s="2">
        <v>13</v>
      </c>
      <c r="E34" s="3">
        <v>4</v>
      </c>
      <c r="F34" s="4">
        <v>4</v>
      </c>
      <c r="G34" s="5">
        <f t="shared" si="0"/>
        <v>14.5</v>
      </c>
      <c r="H34" s="5">
        <f t="shared" si="1"/>
        <v>0.5</v>
      </c>
      <c r="I34" s="5">
        <f t="shared" si="2"/>
        <v>1.6666666666666666E-2</v>
      </c>
      <c r="J34" s="5">
        <f t="shared" si="3"/>
        <v>15.016666666666667</v>
      </c>
      <c r="K34" s="5" t="s">
        <v>11</v>
      </c>
      <c r="L34" s="5">
        <f t="shared" si="4"/>
        <v>4</v>
      </c>
      <c r="M34" s="6">
        <v>2</v>
      </c>
      <c r="N34" s="5">
        <f t="shared" si="5"/>
        <v>11</v>
      </c>
      <c r="O34" s="5" t="s">
        <v>21</v>
      </c>
      <c r="P34" s="5">
        <f t="shared" si="6"/>
        <v>0</v>
      </c>
      <c r="Q34" s="5">
        <f t="shared" si="7"/>
        <v>30.016666666666666</v>
      </c>
      <c r="R34" s="5" t="s">
        <v>15</v>
      </c>
      <c r="S34" s="5">
        <f t="shared" si="10"/>
        <v>10</v>
      </c>
      <c r="T34" s="5" t="s">
        <v>14</v>
      </c>
      <c r="U34" s="5" t="s">
        <v>14</v>
      </c>
      <c r="V34" s="5">
        <f t="shared" si="9"/>
        <v>4</v>
      </c>
    </row>
    <row r="35" spans="1:23">
      <c r="A35" s="2">
        <v>33</v>
      </c>
      <c r="B35" s="3" t="s">
        <v>52</v>
      </c>
      <c r="C35" s="4" t="s">
        <v>94</v>
      </c>
      <c r="D35" s="2">
        <v>18</v>
      </c>
      <c r="E35" s="3">
        <v>7</v>
      </c>
      <c r="F35" s="4">
        <v>10</v>
      </c>
      <c r="G35" s="5">
        <f t="shared" ref="G35:G66" si="11">IF(D35&lt;=10,D35*1,IF(D35&lt;=20,(10+((D35-10)*1.5)),IF(D35&gt;=21,(25+((D35-20)*2)),0)))</f>
        <v>22</v>
      </c>
      <c r="H35" s="5">
        <f t="shared" ref="H35:H66" si="12">IF(D35&lt;10,(E35*1)/12,IF(D35&lt;20,(E35*1.5)/12,IF(D35&gt;=20,(E35*2)/12,0)))</f>
        <v>0.875</v>
      </c>
      <c r="I35" s="5">
        <f t="shared" ref="I35:I66" si="13">IF(D35&lt;10,(F35*1)/360,IF(D35&lt;20,(F35*1.5)/360,IF(D35&gt;=20,(F35*2)/360,0)))</f>
        <v>4.1666666666666664E-2</v>
      </c>
      <c r="J35" s="5">
        <f t="shared" ref="J35:J66" si="14">SUM(G35:I35)</f>
        <v>22.916666666666668</v>
      </c>
      <c r="K35" s="5" t="s">
        <v>11</v>
      </c>
      <c r="L35" s="5">
        <f t="shared" ref="L35:L66" si="15">IF(K35="Ε",4,IF(K35="Χ",4,IF(K35="ΧΑ",12,IF(K35="ΜΟ",6,0))))</f>
        <v>4</v>
      </c>
      <c r="M35" s="6">
        <v>2</v>
      </c>
      <c r="N35" s="5">
        <f t="shared" ref="N35:N66" si="16">IF(M35=1,5,IF(M35=2,11,IF(M35=3,19,IF(M35=4,29,IF(M35=5,39,IF(M35=6,49,0))))))</f>
        <v>11</v>
      </c>
      <c r="O35" s="5" t="s">
        <v>21</v>
      </c>
      <c r="P35" s="5">
        <f t="shared" ref="P35:P66" si="17">IF(O35="Υ1",5,IF(O35="Υ2",20,IF(O35="Υ3",30,IF(O35="Υ4",1,IF(O35="Υ5",3,IF(O35="Υ6",5,IF(O35="Υ7",2,0)))))))</f>
        <v>0</v>
      </c>
      <c r="Q35" s="5">
        <f t="shared" ref="Q35:Q66" si="18">SUM(J35,L35,N35,P35)</f>
        <v>37.916666666666671</v>
      </c>
      <c r="R35" s="5" t="s">
        <v>15</v>
      </c>
      <c r="S35" s="5">
        <f t="shared" si="10"/>
        <v>10</v>
      </c>
      <c r="T35" s="5" t="s">
        <v>14</v>
      </c>
      <c r="U35" s="5" t="s">
        <v>14</v>
      </c>
      <c r="V35" s="5">
        <f t="shared" ref="V35:V66" si="19">IF(U35="ΦΛ",4,IF(U35="ΑΜ",4,IF(U35="ΠΡ",4,0)))</f>
        <v>4</v>
      </c>
    </row>
    <row r="36" spans="1:23">
      <c r="A36" s="2">
        <v>34</v>
      </c>
      <c r="B36" s="3" t="s">
        <v>52</v>
      </c>
      <c r="C36" s="4" t="s">
        <v>144</v>
      </c>
      <c r="D36" s="2">
        <v>16</v>
      </c>
      <c r="E36" s="3">
        <v>9</v>
      </c>
      <c r="F36" s="4">
        <v>29</v>
      </c>
      <c r="G36" s="5">
        <f t="shared" si="11"/>
        <v>19</v>
      </c>
      <c r="H36" s="5">
        <f t="shared" si="12"/>
        <v>1.125</v>
      </c>
      <c r="I36" s="5">
        <f t="shared" si="13"/>
        <v>0.12083333333333333</v>
      </c>
      <c r="J36" s="5">
        <f t="shared" si="14"/>
        <v>20.245833333333334</v>
      </c>
      <c r="K36" s="5" t="s">
        <v>60</v>
      </c>
      <c r="L36" s="5">
        <f t="shared" si="15"/>
        <v>0</v>
      </c>
      <c r="M36" s="6">
        <v>0</v>
      </c>
      <c r="N36" s="5">
        <f t="shared" si="16"/>
        <v>0</v>
      </c>
      <c r="O36" s="5" t="s">
        <v>21</v>
      </c>
      <c r="P36" s="5">
        <f t="shared" si="17"/>
        <v>0</v>
      </c>
      <c r="Q36" s="5">
        <f t="shared" si="18"/>
        <v>20.245833333333334</v>
      </c>
      <c r="R36" s="5" t="s">
        <v>21</v>
      </c>
      <c r="S36" s="5">
        <f t="shared" si="10"/>
        <v>0</v>
      </c>
      <c r="T36" s="5"/>
      <c r="U36" s="5" t="s">
        <v>14</v>
      </c>
      <c r="V36" s="5">
        <f t="shared" si="19"/>
        <v>4</v>
      </c>
    </row>
    <row r="37" spans="1:23" s="12" customFormat="1">
      <c r="A37" s="2">
        <v>35</v>
      </c>
      <c r="B37" s="3" t="s">
        <v>130</v>
      </c>
      <c r="C37" s="4" t="s">
        <v>27</v>
      </c>
      <c r="D37" s="2">
        <v>18</v>
      </c>
      <c r="E37" s="3">
        <v>5</v>
      </c>
      <c r="F37" s="4">
        <v>27</v>
      </c>
      <c r="G37" s="5">
        <f t="shared" si="11"/>
        <v>22</v>
      </c>
      <c r="H37" s="5">
        <f t="shared" si="12"/>
        <v>0.625</v>
      </c>
      <c r="I37" s="5">
        <f t="shared" si="13"/>
        <v>0.1125</v>
      </c>
      <c r="J37" s="5">
        <f t="shared" si="14"/>
        <v>22.737500000000001</v>
      </c>
      <c r="K37" s="5" t="s">
        <v>60</v>
      </c>
      <c r="L37" s="5">
        <f t="shared" si="15"/>
        <v>0</v>
      </c>
      <c r="M37" s="6">
        <v>0</v>
      </c>
      <c r="N37" s="5">
        <f t="shared" si="16"/>
        <v>0</v>
      </c>
      <c r="O37" s="5" t="s">
        <v>21</v>
      </c>
      <c r="P37" s="5">
        <f t="shared" si="17"/>
        <v>0</v>
      </c>
      <c r="Q37" s="5">
        <f t="shared" si="18"/>
        <v>22.737500000000001</v>
      </c>
      <c r="R37" s="5" t="s">
        <v>21</v>
      </c>
      <c r="S37" s="5">
        <f t="shared" si="10"/>
        <v>0</v>
      </c>
      <c r="T37" s="5"/>
      <c r="U37" s="5"/>
      <c r="V37" s="5">
        <f t="shared" si="19"/>
        <v>0</v>
      </c>
      <c r="W37" s="8"/>
    </row>
    <row r="38" spans="1:23" s="12" customFormat="1">
      <c r="A38" s="2">
        <v>36</v>
      </c>
      <c r="B38" s="3" t="s">
        <v>69</v>
      </c>
      <c r="C38" s="4" t="s">
        <v>70</v>
      </c>
      <c r="D38" s="2">
        <v>17</v>
      </c>
      <c r="E38" s="3">
        <v>3</v>
      </c>
      <c r="F38" s="4">
        <v>17</v>
      </c>
      <c r="G38" s="5">
        <f t="shared" si="11"/>
        <v>20.5</v>
      </c>
      <c r="H38" s="5">
        <f t="shared" si="12"/>
        <v>0.375</v>
      </c>
      <c r="I38" s="5">
        <f t="shared" si="13"/>
        <v>7.0833333333333331E-2</v>
      </c>
      <c r="J38" s="5">
        <f t="shared" si="14"/>
        <v>20.945833333333333</v>
      </c>
      <c r="K38" s="5" t="s">
        <v>11</v>
      </c>
      <c r="L38" s="5">
        <f t="shared" si="15"/>
        <v>4</v>
      </c>
      <c r="M38" s="6">
        <v>2</v>
      </c>
      <c r="N38" s="5">
        <f t="shared" si="16"/>
        <v>11</v>
      </c>
      <c r="O38" s="5" t="s">
        <v>157</v>
      </c>
      <c r="P38" s="5">
        <f t="shared" si="17"/>
        <v>5</v>
      </c>
      <c r="Q38" s="5">
        <f t="shared" si="18"/>
        <v>40.945833333333333</v>
      </c>
      <c r="R38" s="5" t="s">
        <v>21</v>
      </c>
      <c r="S38" s="5">
        <f t="shared" si="10"/>
        <v>0</v>
      </c>
      <c r="T38" s="5"/>
      <c r="U38" s="5" t="s">
        <v>14</v>
      </c>
      <c r="V38" s="5">
        <f t="shared" si="19"/>
        <v>4</v>
      </c>
      <c r="W38" s="8"/>
    </row>
    <row r="39" spans="1:23">
      <c r="A39" s="2">
        <v>37</v>
      </c>
      <c r="B39" s="3" t="s">
        <v>164</v>
      </c>
      <c r="C39" s="4" t="s">
        <v>45</v>
      </c>
      <c r="D39" s="2">
        <v>21</v>
      </c>
      <c r="E39" s="3">
        <v>10</v>
      </c>
      <c r="F39" s="4">
        <v>5</v>
      </c>
      <c r="G39" s="5">
        <f t="shared" si="11"/>
        <v>27</v>
      </c>
      <c r="H39" s="5">
        <f t="shared" si="12"/>
        <v>1.6666666666666667</v>
      </c>
      <c r="I39" s="5">
        <f t="shared" si="13"/>
        <v>2.7777777777777776E-2</v>
      </c>
      <c r="J39" s="5">
        <f t="shared" si="14"/>
        <v>28.694444444444446</v>
      </c>
      <c r="K39" s="5" t="s">
        <v>11</v>
      </c>
      <c r="L39" s="5">
        <f t="shared" si="15"/>
        <v>4</v>
      </c>
      <c r="M39" s="6">
        <v>1</v>
      </c>
      <c r="N39" s="5">
        <f t="shared" si="16"/>
        <v>5</v>
      </c>
      <c r="O39" s="5" t="s">
        <v>21</v>
      </c>
      <c r="P39" s="5">
        <f t="shared" si="17"/>
        <v>0</v>
      </c>
      <c r="Q39" s="5">
        <f t="shared" si="18"/>
        <v>37.694444444444443</v>
      </c>
      <c r="R39" s="5"/>
      <c r="S39" s="5">
        <f t="shared" si="10"/>
        <v>0</v>
      </c>
      <c r="T39" s="5"/>
      <c r="U39" s="5" t="s">
        <v>14</v>
      </c>
      <c r="V39" s="5">
        <f t="shared" si="19"/>
        <v>4</v>
      </c>
    </row>
    <row r="40" spans="1:23">
      <c r="A40" s="2">
        <v>38</v>
      </c>
      <c r="B40" s="3" t="s">
        <v>66</v>
      </c>
      <c r="C40" s="4" t="s">
        <v>67</v>
      </c>
      <c r="D40" s="2">
        <v>13</v>
      </c>
      <c r="E40" s="3">
        <v>0</v>
      </c>
      <c r="F40" s="4">
        <v>1</v>
      </c>
      <c r="G40" s="5">
        <f t="shared" si="11"/>
        <v>14.5</v>
      </c>
      <c r="H40" s="5">
        <f t="shared" si="12"/>
        <v>0</v>
      </c>
      <c r="I40" s="5">
        <f t="shared" si="13"/>
        <v>4.1666666666666666E-3</v>
      </c>
      <c r="J40" s="5">
        <f t="shared" si="14"/>
        <v>14.504166666666666</v>
      </c>
      <c r="K40" s="5" t="s">
        <v>11</v>
      </c>
      <c r="L40" s="5">
        <f t="shared" si="15"/>
        <v>4</v>
      </c>
      <c r="M40" s="6">
        <v>4</v>
      </c>
      <c r="N40" s="5">
        <f t="shared" si="16"/>
        <v>29</v>
      </c>
      <c r="O40" s="5" t="s">
        <v>21</v>
      </c>
      <c r="P40" s="5">
        <f t="shared" si="17"/>
        <v>0</v>
      </c>
      <c r="Q40" s="5">
        <f t="shared" si="18"/>
        <v>47.504166666666663</v>
      </c>
      <c r="R40" s="5" t="s">
        <v>21</v>
      </c>
      <c r="S40" s="5">
        <f t="shared" si="10"/>
        <v>0</v>
      </c>
      <c r="T40" s="5"/>
      <c r="U40" s="5"/>
      <c r="V40" s="5">
        <f t="shared" si="19"/>
        <v>0</v>
      </c>
    </row>
    <row r="41" spans="1:23">
      <c r="A41" s="2">
        <v>39</v>
      </c>
      <c r="B41" s="3" t="s">
        <v>61</v>
      </c>
      <c r="C41" s="4" t="s">
        <v>48</v>
      </c>
      <c r="D41" s="2">
        <v>31</v>
      </c>
      <c r="E41" s="3">
        <v>7</v>
      </c>
      <c r="F41" s="4">
        <v>7</v>
      </c>
      <c r="G41" s="5">
        <f t="shared" si="11"/>
        <v>47</v>
      </c>
      <c r="H41" s="5">
        <f t="shared" si="12"/>
        <v>1.1666666666666667</v>
      </c>
      <c r="I41" s="5">
        <f t="shared" si="13"/>
        <v>3.888888888888889E-2</v>
      </c>
      <c r="J41" s="5">
        <f t="shared" si="14"/>
        <v>48.205555555555556</v>
      </c>
      <c r="K41" s="5" t="s">
        <v>11</v>
      </c>
      <c r="L41" s="5">
        <f t="shared" si="15"/>
        <v>4</v>
      </c>
      <c r="M41" s="6">
        <v>0</v>
      </c>
      <c r="N41" s="5">
        <f t="shared" si="16"/>
        <v>0</v>
      </c>
      <c r="O41" s="5" t="s">
        <v>21</v>
      </c>
      <c r="P41" s="5">
        <f t="shared" si="17"/>
        <v>0</v>
      </c>
      <c r="Q41" s="5">
        <f t="shared" si="18"/>
        <v>52.205555555555556</v>
      </c>
      <c r="R41" s="5" t="s">
        <v>15</v>
      </c>
      <c r="S41" s="5">
        <f t="shared" si="10"/>
        <v>10</v>
      </c>
      <c r="T41" s="5" t="s">
        <v>41</v>
      </c>
      <c r="U41" s="5" t="s">
        <v>41</v>
      </c>
      <c r="V41" s="5">
        <f t="shared" si="19"/>
        <v>4</v>
      </c>
    </row>
    <row r="42" spans="1:23">
      <c r="A42" s="2">
        <v>40</v>
      </c>
      <c r="B42" s="3" t="s">
        <v>46</v>
      </c>
      <c r="C42" s="4" t="s">
        <v>47</v>
      </c>
      <c r="D42" s="2">
        <v>19</v>
      </c>
      <c r="E42" s="3">
        <v>5</v>
      </c>
      <c r="F42" s="4">
        <v>28</v>
      </c>
      <c r="G42" s="5">
        <f t="shared" si="11"/>
        <v>23.5</v>
      </c>
      <c r="H42" s="5">
        <f t="shared" si="12"/>
        <v>0.625</v>
      </c>
      <c r="I42" s="5">
        <f t="shared" si="13"/>
        <v>0.11666666666666667</v>
      </c>
      <c r="J42" s="5">
        <f t="shared" si="14"/>
        <v>24.241666666666667</v>
      </c>
      <c r="K42" s="5" t="s">
        <v>11</v>
      </c>
      <c r="L42" s="5">
        <f t="shared" si="15"/>
        <v>4</v>
      </c>
      <c r="M42" s="6">
        <v>1</v>
      </c>
      <c r="N42" s="5">
        <f t="shared" si="16"/>
        <v>5</v>
      </c>
      <c r="O42" s="5" t="s">
        <v>21</v>
      </c>
      <c r="P42" s="5">
        <f t="shared" si="17"/>
        <v>0</v>
      </c>
      <c r="Q42" s="5">
        <f t="shared" si="18"/>
        <v>33.241666666666667</v>
      </c>
      <c r="R42" s="5" t="s">
        <v>21</v>
      </c>
      <c r="S42" s="5">
        <f t="shared" si="10"/>
        <v>0</v>
      </c>
      <c r="T42" s="5"/>
      <c r="U42" s="5" t="s">
        <v>14</v>
      </c>
      <c r="V42" s="5">
        <f t="shared" si="19"/>
        <v>4</v>
      </c>
    </row>
    <row r="43" spans="1:23">
      <c r="A43" s="2">
        <v>41</v>
      </c>
      <c r="B43" s="3" t="s">
        <v>165</v>
      </c>
      <c r="C43" s="4" t="s">
        <v>166</v>
      </c>
      <c r="D43" s="2">
        <v>19</v>
      </c>
      <c r="E43" s="3">
        <v>4</v>
      </c>
      <c r="F43" s="4">
        <v>21</v>
      </c>
      <c r="G43" s="5">
        <f t="shared" si="11"/>
        <v>23.5</v>
      </c>
      <c r="H43" s="5">
        <f t="shared" si="12"/>
        <v>0.5</v>
      </c>
      <c r="I43" s="5">
        <f t="shared" si="13"/>
        <v>8.7499999999999994E-2</v>
      </c>
      <c r="J43" s="5">
        <f t="shared" si="14"/>
        <v>24.087499999999999</v>
      </c>
      <c r="K43" s="5" t="s">
        <v>11</v>
      </c>
      <c r="L43" s="5">
        <f t="shared" si="15"/>
        <v>4</v>
      </c>
      <c r="M43" s="6"/>
      <c r="N43" s="5">
        <f t="shared" si="16"/>
        <v>0</v>
      </c>
      <c r="O43" s="5" t="s">
        <v>21</v>
      </c>
      <c r="P43" s="5">
        <f t="shared" si="17"/>
        <v>0</v>
      </c>
      <c r="Q43" s="5">
        <f t="shared" si="18"/>
        <v>28.087499999999999</v>
      </c>
      <c r="R43" s="5"/>
      <c r="S43" s="13">
        <f t="shared" si="10"/>
        <v>0</v>
      </c>
      <c r="T43" s="14"/>
      <c r="U43" s="5"/>
      <c r="V43" s="5">
        <f t="shared" si="19"/>
        <v>0</v>
      </c>
    </row>
    <row r="44" spans="1:23">
      <c r="A44" s="2">
        <v>42</v>
      </c>
      <c r="B44" s="3" t="s">
        <v>57</v>
      </c>
      <c r="C44" s="4" t="s">
        <v>44</v>
      </c>
      <c r="D44" s="2">
        <v>18</v>
      </c>
      <c r="E44" s="3">
        <v>8</v>
      </c>
      <c r="F44" s="4">
        <v>1</v>
      </c>
      <c r="G44" s="5">
        <f t="shared" si="11"/>
        <v>22</v>
      </c>
      <c r="H44" s="5">
        <f t="shared" si="12"/>
        <v>1</v>
      </c>
      <c r="I44" s="5">
        <f t="shared" si="13"/>
        <v>4.1666666666666666E-3</v>
      </c>
      <c r="J44" s="5">
        <f t="shared" si="14"/>
        <v>23.004166666666666</v>
      </c>
      <c r="K44" s="2" t="s">
        <v>11</v>
      </c>
      <c r="L44" s="5">
        <f t="shared" si="15"/>
        <v>4</v>
      </c>
      <c r="M44" s="6">
        <v>3</v>
      </c>
      <c r="N44" s="5">
        <f t="shared" si="16"/>
        <v>19</v>
      </c>
      <c r="O44" s="2"/>
      <c r="P44" s="5">
        <f t="shared" si="17"/>
        <v>0</v>
      </c>
      <c r="Q44" s="5">
        <f t="shared" si="18"/>
        <v>46.004166666666663</v>
      </c>
      <c r="R44" s="2" t="s">
        <v>15</v>
      </c>
      <c r="S44" s="15">
        <f t="shared" si="10"/>
        <v>10</v>
      </c>
      <c r="T44" s="16" t="s">
        <v>14</v>
      </c>
      <c r="U44" s="2" t="s">
        <v>14</v>
      </c>
      <c r="V44" s="5">
        <f t="shared" si="19"/>
        <v>4</v>
      </c>
    </row>
    <row r="45" spans="1:23">
      <c r="A45" s="2">
        <v>43</v>
      </c>
      <c r="B45" s="3" t="s">
        <v>109</v>
      </c>
      <c r="C45" s="4" t="s">
        <v>102</v>
      </c>
      <c r="D45" s="2">
        <v>12</v>
      </c>
      <c r="E45" s="3">
        <v>6</v>
      </c>
      <c r="F45" s="4">
        <v>19</v>
      </c>
      <c r="G45" s="5">
        <f t="shared" si="11"/>
        <v>13</v>
      </c>
      <c r="H45" s="5">
        <f t="shared" si="12"/>
        <v>0.75</v>
      </c>
      <c r="I45" s="5">
        <f t="shared" si="13"/>
        <v>7.9166666666666663E-2</v>
      </c>
      <c r="J45" s="5">
        <f t="shared" si="14"/>
        <v>13.829166666666667</v>
      </c>
      <c r="K45" s="2" t="s">
        <v>11</v>
      </c>
      <c r="L45" s="5">
        <f t="shared" si="15"/>
        <v>4</v>
      </c>
      <c r="M45" s="6">
        <v>2</v>
      </c>
      <c r="N45" s="5">
        <f t="shared" si="16"/>
        <v>11</v>
      </c>
      <c r="O45" s="2" t="s">
        <v>21</v>
      </c>
      <c r="P45" s="5">
        <f t="shared" si="17"/>
        <v>0</v>
      </c>
      <c r="Q45" s="5">
        <f t="shared" si="18"/>
        <v>28.829166666666666</v>
      </c>
      <c r="R45" s="2" t="s">
        <v>15</v>
      </c>
      <c r="S45" s="15">
        <f t="shared" si="10"/>
        <v>10</v>
      </c>
      <c r="T45" s="16" t="s">
        <v>14</v>
      </c>
      <c r="U45" s="2"/>
      <c r="V45" s="5">
        <f t="shared" si="19"/>
        <v>0</v>
      </c>
    </row>
    <row r="46" spans="1:23">
      <c r="A46" s="2">
        <v>44</v>
      </c>
      <c r="B46" s="17" t="s">
        <v>150</v>
      </c>
      <c r="C46" s="18" t="s">
        <v>95</v>
      </c>
      <c r="D46" s="19">
        <v>20</v>
      </c>
      <c r="E46" s="17">
        <v>2</v>
      </c>
      <c r="F46" s="18">
        <v>1</v>
      </c>
      <c r="G46" s="5">
        <f t="shared" si="11"/>
        <v>25</v>
      </c>
      <c r="H46" s="5">
        <f t="shared" si="12"/>
        <v>0.33333333333333331</v>
      </c>
      <c r="I46" s="5">
        <f t="shared" si="13"/>
        <v>5.5555555555555558E-3</v>
      </c>
      <c r="J46" s="5">
        <f t="shared" si="14"/>
        <v>25.338888888888889</v>
      </c>
      <c r="K46" s="19" t="s">
        <v>11</v>
      </c>
      <c r="L46" s="5">
        <f t="shared" si="15"/>
        <v>4</v>
      </c>
      <c r="M46" s="6">
        <v>3</v>
      </c>
      <c r="N46" s="5">
        <f t="shared" si="16"/>
        <v>19</v>
      </c>
      <c r="O46" s="19" t="s">
        <v>21</v>
      </c>
      <c r="P46" s="5">
        <f t="shared" si="17"/>
        <v>0</v>
      </c>
      <c r="Q46" s="5">
        <f t="shared" si="18"/>
        <v>48.338888888888889</v>
      </c>
      <c r="R46" s="19" t="s">
        <v>15</v>
      </c>
      <c r="S46" s="18">
        <f t="shared" si="10"/>
        <v>10</v>
      </c>
      <c r="T46" s="20" t="s">
        <v>14</v>
      </c>
      <c r="U46" s="19" t="s">
        <v>14</v>
      </c>
      <c r="V46" s="5">
        <f t="shared" si="19"/>
        <v>4</v>
      </c>
    </row>
    <row r="47" spans="1:23">
      <c r="A47" s="2">
        <v>45</v>
      </c>
      <c r="B47" s="17" t="s">
        <v>74</v>
      </c>
      <c r="C47" s="18" t="s">
        <v>75</v>
      </c>
      <c r="D47" s="19">
        <v>17</v>
      </c>
      <c r="E47" s="17">
        <v>2</v>
      </c>
      <c r="F47" s="18">
        <v>6</v>
      </c>
      <c r="G47" s="5">
        <f t="shared" si="11"/>
        <v>20.5</v>
      </c>
      <c r="H47" s="5">
        <f t="shared" si="12"/>
        <v>0.25</v>
      </c>
      <c r="I47" s="5">
        <f t="shared" si="13"/>
        <v>2.5000000000000001E-2</v>
      </c>
      <c r="J47" s="5">
        <f t="shared" si="14"/>
        <v>20.774999999999999</v>
      </c>
      <c r="K47" s="19" t="s">
        <v>11</v>
      </c>
      <c r="L47" s="5">
        <f t="shared" si="15"/>
        <v>4</v>
      </c>
      <c r="M47" s="6">
        <v>1</v>
      </c>
      <c r="N47" s="5">
        <f t="shared" si="16"/>
        <v>5</v>
      </c>
      <c r="O47" s="19" t="s">
        <v>21</v>
      </c>
      <c r="P47" s="5">
        <f t="shared" si="17"/>
        <v>0</v>
      </c>
      <c r="Q47" s="5">
        <f t="shared" si="18"/>
        <v>29.774999999999999</v>
      </c>
      <c r="R47" s="19" t="s">
        <v>15</v>
      </c>
      <c r="S47" s="21">
        <f t="shared" si="10"/>
        <v>10</v>
      </c>
      <c r="T47" s="22" t="s">
        <v>14</v>
      </c>
      <c r="U47" s="19" t="s">
        <v>14</v>
      </c>
      <c r="V47" s="5">
        <f t="shared" si="19"/>
        <v>4</v>
      </c>
    </row>
    <row r="48" spans="1:23">
      <c r="A48" s="2">
        <v>46</v>
      </c>
      <c r="B48" s="17" t="s">
        <v>169</v>
      </c>
      <c r="C48" s="18" t="s">
        <v>64</v>
      </c>
      <c r="D48" s="19">
        <v>22</v>
      </c>
      <c r="E48" s="17">
        <v>0</v>
      </c>
      <c r="F48" s="18">
        <v>16</v>
      </c>
      <c r="G48" s="5">
        <f t="shared" si="11"/>
        <v>29</v>
      </c>
      <c r="H48" s="5">
        <f t="shared" si="12"/>
        <v>0</v>
      </c>
      <c r="I48" s="5">
        <f t="shared" si="13"/>
        <v>8.8888888888888892E-2</v>
      </c>
      <c r="J48" s="5">
        <f t="shared" si="14"/>
        <v>29.088888888888889</v>
      </c>
      <c r="K48" s="19" t="s">
        <v>11</v>
      </c>
      <c r="L48" s="5">
        <f t="shared" si="15"/>
        <v>4</v>
      </c>
      <c r="M48" s="6">
        <v>2</v>
      </c>
      <c r="N48" s="5">
        <f t="shared" si="16"/>
        <v>11</v>
      </c>
      <c r="O48" s="19" t="s">
        <v>21</v>
      </c>
      <c r="P48" s="5">
        <f t="shared" si="17"/>
        <v>0</v>
      </c>
      <c r="Q48" s="5">
        <f t="shared" si="18"/>
        <v>44.088888888888889</v>
      </c>
      <c r="R48" s="19" t="s">
        <v>15</v>
      </c>
      <c r="S48" s="21">
        <f t="shared" si="10"/>
        <v>10</v>
      </c>
      <c r="T48" s="22" t="s">
        <v>14</v>
      </c>
      <c r="U48" s="23" t="s">
        <v>14</v>
      </c>
      <c r="V48" s="5">
        <f t="shared" si="19"/>
        <v>4</v>
      </c>
    </row>
    <row r="49" spans="1:23" s="9" customFormat="1">
      <c r="A49" s="2">
        <v>47</v>
      </c>
      <c r="B49" s="3" t="s">
        <v>76</v>
      </c>
      <c r="C49" s="4" t="s">
        <v>77</v>
      </c>
      <c r="D49" s="2">
        <v>13</v>
      </c>
      <c r="E49" s="3">
        <v>0</v>
      </c>
      <c r="F49" s="4">
        <v>3</v>
      </c>
      <c r="G49" s="5">
        <f t="shared" si="11"/>
        <v>14.5</v>
      </c>
      <c r="H49" s="5">
        <f t="shared" si="12"/>
        <v>0</v>
      </c>
      <c r="I49" s="5">
        <f t="shared" si="13"/>
        <v>1.2500000000000001E-2</v>
      </c>
      <c r="J49" s="5">
        <f t="shared" si="14"/>
        <v>14.512499999999999</v>
      </c>
      <c r="K49" s="2" t="s">
        <v>11</v>
      </c>
      <c r="L49" s="5">
        <f t="shared" si="15"/>
        <v>4</v>
      </c>
      <c r="M49" s="6">
        <v>2</v>
      </c>
      <c r="N49" s="5">
        <f t="shared" si="16"/>
        <v>11</v>
      </c>
      <c r="O49" s="2" t="s">
        <v>21</v>
      </c>
      <c r="P49" s="5">
        <f t="shared" si="17"/>
        <v>0</v>
      </c>
      <c r="Q49" s="5">
        <f t="shared" si="18"/>
        <v>29.512499999999999</v>
      </c>
      <c r="R49" s="2" t="s">
        <v>15</v>
      </c>
      <c r="S49" s="15">
        <f t="shared" si="10"/>
        <v>10</v>
      </c>
      <c r="T49" s="16" t="s">
        <v>168</v>
      </c>
      <c r="U49" s="2"/>
      <c r="V49" s="5">
        <f t="shared" si="19"/>
        <v>0</v>
      </c>
      <c r="W49" s="8"/>
    </row>
    <row r="50" spans="1:23" s="9" customFormat="1">
      <c r="A50" s="2">
        <v>48</v>
      </c>
      <c r="B50" s="3" t="s">
        <v>53</v>
      </c>
      <c r="C50" s="4" t="s">
        <v>31</v>
      </c>
      <c r="D50" s="2">
        <v>18</v>
      </c>
      <c r="E50" s="3">
        <v>11</v>
      </c>
      <c r="F50" s="4">
        <v>20</v>
      </c>
      <c r="G50" s="5">
        <f t="shared" si="11"/>
        <v>22</v>
      </c>
      <c r="H50" s="5">
        <f t="shared" si="12"/>
        <v>1.375</v>
      </c>
      <c r="I50" s="5">
        <f t="shared" si="13"/>
        <v>8.3333333333333329E-2</v>
      </c>
      <c r="J50" s="5">
        <f t="shared" si="14"/>
        <v>23.458333333333332</v>
      </c>
      <c r="K50" s="2" t="s">
        <v>60</v>
      </c>
      <c r="L50" s="5">
        <f t="shared" si="15"/>
        <v>0</v>
      </c>
      <c r="M50" s="6">
        <v>0</v>
      </c>
      <c r="N50" s="5">
        <f t="shared" si="16"/>
        <v>0</v>
      </c>
      <c r="O50" s="2"/>
      <c r="P50" s="5">
        <f t="shared" si="17"/>
        <v>0</v>
      </c>
      <c r="Q50" s="5">
        <f t="shared" si="18"/>
        <v>23.458333333333332</v>
      </c>
      <c r="R50" s="2" t="s">
        <v>21</v>
      </c>
      <c r="S50" s="15">
        <f t="shared" si="10"/>
        <v>0</v>
      </c>
      <c r="T50" s="16"/>
      <c r="U50" s="2" t="s">
        <v>14</v>
      </c>
      <c r="V50" s="5">
        <f t="shared" si="19"/>
        <v>4</v>
      </c>
      <c r="W50" s="8"/>
    </row>
    <row r="51" spans="1:23">
      <c r="A51" s="2">
        <v>49</v>
      </c>
      <c r="B51" s="3" t="s">
        <v>71</v>
      </c>
      <c r="C51" s="4" t="s">
        <v>72</v>
      </c>
      <c r="D51" s="2">
        <v>17</v>
      </c>
      <c r="E51" s="3">
        <v>3</v>
      </c>
      <c r="F51" s="4">
        <v>11</v>
      </c>
      <c r="G51" s="5">
        <f t="shared" si="11"/>
        <v>20.5</v>
      </c>
      <c r="H51" s="5">
        <f t="shared" si="12"/>
        <v>0.375</v>
      </c>
      <c r="I51" s="5">
        <f t="shared" si="13"/>
        <v>4.583333333333333E-2</v>
      </c>
      <c r="J51" s="5">
        <f t="shared" si="14"/>
        <v>20.920833333333334</v>
      </c>
      <c r="K51" s="2" t="s">
        <v>11</v>
      </c>
      <c r="L51" s="5">
        <f t="shared" si="15"/>
        <v>4</v>
      </c>
      <c r="M51" s="6">
        <v>3</v>
      </c>
      <c r="N51" s="5">
        <f t="shared" si="16"/>
        <v>19</v>
      </c>
      <c r="O51" s="2"/>
      <c r="P51" s="5">
        <f t="shared" si="17"/>
        <v>0</v>
      </c>
      <c r="Q51" s="5">
        <f t="shared" si="18"/>
        <v>43.920833333333334</v>
      </c>
      <c r="R51" s="2" t="s">
        <v>15</v>
      </c>
      <c r="S51" s="15">
        <f t="shared" si="10"/>
        <v>10</v>
      </c>
      <c r="T51" s="16" t="s">
        <v>14</v>
      </c>
      <c r="U51" s="2" t="s">
        <v>41</v>
      </c>
      <c r="V51" s="5">
        <f t="shared" si="19"/>
        <v>4</v>
      </c>
    </row>
    <row r="52" spans="1:23">
      <c r="A52" s="2">
        <v>50</v>
      </c>
      <c r="B52" s="3" t="s">
        <v>49</v>
      </c>
      <c r="C52" s="4" t="s">
        <v>30</v>
      </c>
      <c r="D52" s="2">
        <v>19</v>
      </c>
      <c r="E52" s="3">
        <v>9</v>
      </c>
      <c r="F52" s="4">
        <v>0</v>
      </c>
      <c r="G52" s="5">
        <f t="shared" si="11"/>
        <v>23.5</v>
      </c>
      <c r="H52" s="5">
        <f t="shared" si="12"/>
        <v>1.125</v>
      </c>
      <c r="I52" s="5">
        <f t="shared" si="13"/>
        <v>0</v>
      </c>
      <c r="J52" s="5">
        <f t="shared" si="14"/>
        <v>24.625</v>
      </c>
      <c r="K52" s="2" t="s">
        <v>11</v>
      </c>
      <c r="L52" s="5">
        <f t="shared" si="15"/>
        <v>4</v>
      </c>
      <c r="M52" s="6">
        <v>0</v>
      </c>
      <c r="N52" s="5">
        <f t="shared" si="16"/>
        <v>0</v>
      </c>
      <c r="O52" s="2" t="s">
        <v>21</v>
      </c>
      <c r="P52" s="5">
        <f t="shared" si="17"/>
        <v>0</v>
      </c>
      <c r="Q52" s="5">
        <f t="shared" si="18"/>
        <v>28.625</v>
      </c>
      <c r="R52" s="2" t="s">
        <v>15</v>
      </c>
      <c r="S52" s="15">
        <f t="shared" si="10"/>
        <v>10</v>
      </c>
      <c r="T52" s="16" t="s">
        <v>14</v>
      </c>
      <c r="U52" s="2" t="s">
        <v>14</v>
      </c>
      <c r="V52" s="5">
        <f t="shared" si="19"/>
        <v>4</v>
      </c>
    </row>
    <row r="53" spans="1:23">
      <c r="A53" s="2">
        <v>51</v>
      </c>
      <c r="B53" s="3" t="s">
        <v>73</v>
      </c>
      <c r="C53" s="4" t="s">
        <v>35</v>
      </c>
      <c r="D53" s="2">
        <v>14</v>
      </c>
      <c r="E53" s="3">
        <v>8</v>
      </c>
      <c r="F53" s="4">
        <v>29</v>
      </c>
      <c r="G53" s="5">
        <f t="shared" si="11"/>
        <v>16</v>
      </c>
      <c r="H53" s="5">
        <f t="shared" si="12"/>
        <v>1</v>
      </c>
      <c r="I53" s="5">
        <f t="shared" si="13"/>
        <v>0.12083333333333333</v>
      </c>
      <c r="J53" s="5">
        <f t="shared" si="14"/>
        <v>17.120833333333334</v>
      </c>
      <c r="K53" s="2" t="s">
        <v>11</v>
      </c>
      <c r="L53" s="5">
        <f t="shared" si="15"/>
        <v>4</v>
      </c>
      <c r="M53" s="6">
        <v>2</v>
      </c>
      <c r="N53" s="5">
        <f t="shared" si="16"/>
        <v>11</v>
      </c>
      <c r="O53" s="2" t="s">
        <v>21</v>
      </c>
      <c r="P53" s="5">
        <f t="shared" si="17"/>
        <v>0</v>
      </c>
      <c r="Q53" s="5">
        <f t="shared" si="18"/>
        <v>32.120833333333337</v>
      </c>
      <c r="R53" s="2" t="s">
        <v>15</v>
      </c>
      <c r="S53" s="15">
        <f t="shared" si="10"/>
        <v>10</v>
      </c>
      <c r="T53" s="16" t="s">
        <v>41</v>
      </c>
      <c r="U53" s="2" t="s">
        <v>41</v>
      </c>
      <c r="V53" s="5">
        <f t="shared" si="19"/>
        <v>4</v>
      </c>
    </row>
    <row r="54" spans="1:23">
      <c r="A54" s="2">
        <v>52</v>
      </c>
      <c r="B54" s="17" t="s">
        <v>128</v>
      </c>
      <c r="C54" s="18" t="s">
        <v>48</v>
      </c>
      <c r="D54" s="19">
        <v>8</v>
      </c>
      <c r="E54" s="17">
        <v>7</v>
      </c>
      <c r="F54" s="18">
        <v>8</v>
      </c>
      <c r="G54" s="5">
        <f t="shared" si="11"/>
        <v>8</v>
      </c>
      <c r="H54" s="5">
        <f t="shared" si="12"/>
        <v>0.58333333333333337</v>
      </c>
      <c r="I54" s="5">
        <f t="shared" si="13"/>
        <v>2.2222222222222223E-2</v>
      </c>
      <c r="J54" s="5">
        <f t="shared" si="14"/>
        <v>8.6055555555555561</v>
      </c>
      <c r="K54" s="19" t="s">
        <v>129</v>
      </c>
      <c r="L54" s="5">
        <f t="shared" si="15"/>
        <v>4</v>
      </c>
      <c r="M54" s="6">
        <v>3</v>
      </c>
      <c r="N54" s="5">
        <f t="shared" si="16"/>
        <v>19</v>
      </c>
      <c r="O54" s="19" t="s">
        <v>21</v>
      </c>
      <c r="P54" s="5">
        <f t="shared" si="17"/>
        <v>0</v>
      </c>
      <c r="Q54" s="5">
        <f t="shared" si="18"/>
        <v>31.605555555555554</v>
      </c>
      <c r="R54" s="19" t="s">
        <v>21</v>
      </c>
      <c r="S54" s="21">
        <f t="shared" si="10"/>
        <v>0</v>
      </c>
      <c r="T54" s="22"/>
      <c r="U54" s="19" t="s">
        <v>14</v>
      </c>
      <c r="V54" s="5">
        <f t="shared" si="19"/>
        <v>4</v>
      </c>
    </row>
    <row r="55" spans="1:23">
      <c r="A55" s="2">
        <v>53</v>
      </c>
      <c r="B55" s="3" t="s">
        <v>59</v>
      </c>
      <c r="C55" s="4" t="s">
        <v>55</v>
      </c>
      <c r="D55" s="2">
        <v>19</v>
      </c>
      <c r="E55" s="3">
        <v>8</v>
      </c>
      <c r="F55" s="4">
        <v>21</v>
      </c>
      <c r="G55" s="5">
        <f t="shared" si="11"/>
        <v>23.5</v>
      </c>
      <c r="H55" s="5">
        <f t="shared" si="12"/>
        <v>1</v>
      </c>
      <c r="I55" s="5">
        <f t="shared" si="13"/>
        <v>8.7499999999999994E-2</v>
      </c>
      <c r="J55" s="5">
        <f t="shared" si="14"/>
        <v>24.587499999999999</v>
      </c>
      <c r="K55" s="2" t="s">
        <v>11</v>
      </c>
      <c r="L55" s="5">
        <f t="shared" si="15"/>
        <v>4</v>
      </c>
      <c r="M55" s="6">
        <v>2</v>
      </c>
      <c r="N55" s="5">
        <f t="shared" si="16"/>
        <v>11</v>
      </c>
      <c r="O55" s="2" t="s">
        <v>21</v>
      </c>
      <c r="P55" s="5">
        <f t="shared" si="17"/>
        <v>0</v>
      </c>
      <c r="Q55" s="5">
        <f t="shared" si="18"/>
        <v>39.587499999999999</v>
      </c>
      <c r="R55" s="2" t="s">
        <v>15</v>
      </c>
      <c r="S55" s="15">
        <f t="shared" si="10"/>
        <v>10</v>
      </c>
      <c r="T55" s="16" t="s">
        <v>14</v>
      </c>
      <c r="U55" s="2" t="s">
        <v>14</v>
      </c>
      <c r="V55" s="5">
        <f t="shared" si="19"/>
        <v>4</v>
      </c>
      <c r="W55" s="12"/>
    </row>
    <row r="56" spans="1:23">
      <c r="A56" s="2">
        <v>54</v>
      </c>
      <c r="B56" s="3" t="s">
        <v>56</v>
      </c>
      <c r="C56" s="4" t="s">
        <v>96</v>
      </c>
      <c r="D56" s="2">
        <v>18</v>
      </c>
      <c r="E56" s="3">
        <v>0</v>
      </c>
      <c r="F56" s="4">
        <v>1</v>
      </c>
      <c r="G56" s="5">
        <f t="shared" si="11"/>
        <v>22</v>
      </c>
      <c r="H56" s="5">
        <f t="shared" si="12"/>
        <v>0</v>
      </c>
      <c r="I56" s="5">
        <f t="shared" si="13"/>
        <v>4.1666666666666666E-3</v>
      </c>
      <c r="J56" s="5">
        <f t="shared" si="14"/>
        <v>22.004166666666666</v>
      </c>
      <c r="K56" s="2" t="s">
        <v>11</v>
      </c>
      <c r="L56" s="5">
        <f t="shared" si="15"/>
        <v>4</v>
      </c>
      <c r="M56" s="6">
        <v>1</v>
      </c>
      <c r="N56" s="5">
        <f t="shared" si="16"/>
        <v>5</v>
      </c>
      <c r="O56" s="2" t="s">
        <v>21</v>
      </c>
      <c r="P56" s="5">
        <f t="shared" si="17"/>
        <v>0</v>
      </c>
      <c r="Q56" s="5">
        <f t="shared" si="18"/>
        <v>31.004166666666666</v>
      </c>
      <c r="R56" s="2" t="s">
        <v>15</v>
      </c>
      <c r="S56" s="15">
        <f t="shared" si="10"/>
        <v>10</v>
      </c>
      <c r="T56" s="16" t="s">
        <v>14</v>
      </c>
      <c r="U56" s="2" t="s">
        <v>14</v>
      </c>
      <c r="V56" s="5">
        <f t="shared" si="19"/>
        <v>4</v>
      </c>
    </row>
    <row r="57" spans="1:23">
      <c r="A57" s="2">
        <v>55</v>
      </c>
      <c r="B57" s="3" t="s">
        <v>148</v>
      </c>
      <c r="C57" s="4" t="s">
        <v>149</v>
      </c>
      <c r="D57" s="2">
        <v>10</v>
      </c>
      <c r="E57" s="3">
        <v>9</v>
      </c>
      <c r="F57" s="4">
        <v>23</v>
      </c>
      <c r="G57" s="5">
        <f t="shared" si="11"/>
        <v>10</v>
      </c>
      <c r="H57" s="5">
        <f t="shared" si="12"/>
        <v>1.125</v>
      </c>
      <c r="I57" s="5">
        <f t="shared" si="13"/>
        <v>9.583333333333334E-2</v>
      </c>
      <c r="J57" s="5">
        <f t="shared" si="14"/>
        <v>11.220833333333333</v>
      </c>
      <c r="K57" s="2" t="s">
        <v>11</v>
      </c>
      <c r="L57" s="5">
        <f t="shared" si="15"/>
        <v>4</v>
      </c>
      <c r="M57" s="6">
        <v>2</v>
      </c>
      <c r="N57" s="5">
        <f t="shared" si="16"/>
        <v>11</v>
      </c>
      <c r="O57" s="2" t="s">
        <v>21</v>
      </c>
      <c r="P57" s="5">
        <f t="shared" si="17"/>
        <v>0</v>
      </c>
      <c r="Q57" s="5">
        <f t="shared" si="18"/>
        <v>26.220833333333331</v>
      </c>
      <c r="R57" s="2" t="s">
        <v>15</v>
      </c>
      <c r="S57" s="4">
        <f t="shared" si="10"/>
        <v>10</v>
      </c>
      <c r="T57" s="7" t="s">
        <v>14</v>
      </c>
      <c r="U57" s="2" t="s">
        <v>14</v>
      </c>
      <c r="V57" s="5">
        <f t="shared" si="19"/>
        <v>4</v>
      </c>
      <c r="W57" s="12"/>
    </row>
    <row r="58" spans="1:23">
      <c r="A58" s="2">
        <v>56</v>
      </c>
      <c r="B58" s="3" t="s">
        <v>97</v>
      </c>
      <c r="C58" s="4" t="s">
        <v>98</v>
      </c>
      <c r="D58" s="2">
        <v>18</v>
      </c>
      <c r="E58" s="3">
        <v>7</v>
      </c>
      <c r="F58" s="4">
        <v>0</v>
      </c>
      <c r="G58" s="5">
        <f t="shared" si="11"/>
        <v>22</v>
      </c>
      <c r="H58" s="5">
        <f t="shared" si="12"/>
        <v>0.875</v>
      </c>
      <c r="I58" s="5">
        <f t="shared" si="13"/>
        <v>0</v>
      </c>
      <c r="J58" s="5">
        <f t="shared" si="14"/>
        <v>22.875</v>
      </c>
      <c r="K58" s="2" t="s">
        <v>11</v>
      </c>
      <c r="L58" s="5">
        <f t="shared" si="15"/>
        <v>4</v>
      </c>
      <c r="M58" s="6">
        <v>1</v>
      </c>
      <c r="N58" s="5">
        <f t="shared" si="16"/>
        <v>5</v>
      </c>
      <c r="O58" s="2" t="s">
        <v>21</v>
      </c>
      <c r="P58" s="5">
        <f t="shared" si="17"/>
        <v>0</v>
      </c>
      <c r="Q58" s="5">
        <f t="shared" si="18"/>
        <v>31.875</v>
      </c>
      <c r="R58" s="2" t="s">
        <v>15</v>
      </c>
      <c r="S58" s="15">
        <f t="shared" si="10"/>
        <v>10</v>
      </c>
      <c r="T58" s="16" t="s">
        <v>41</v>
      </c>
      <c r="U58" s="2" t="s">
        <v>41</v>
      </c>
      <c r="V58" s="5">
        <f t="shared" si="19"/>
        <v>4</v>
      </c>
      <c r="W58" s="12"/>
    </row>
    <row r="59" spans="1:23">
      <c r="A59" s="2">
        <v>57</v>
      </c>
      <c r="B59" s="3" t="s">
        <v>183</v>
      </c>
      <c r="C59" s="4" t="s">
        <v>48</v>
      </c>
      <c r="D59" s="2">
        <v>20</v>
      </c>
      <c r="E59" s="3">
        <v>8</v>
      </c>
      <c r="F59" s="4">
        <v>28</v>
      </c>
      <c r="G59" s="5">
        <f t="shared" si="11"/>
        <v>25</v>
      </c>
      <c r="H59" s="5">
        <f t="shared" si="12"/>
        <v>1.3333333333333333</v>
      </c>
      <c r="I59" s="5">
        <f t="shared" si="13"/>
        <v>0.15555555555555556</v>
      </c>
      <c r="J59" s="5">
        <f t="shared" si="14"/>
        <v>26.488888888888887</v>
      </c>
      <c r="K59" s="2" t="s">
        <v>11</v>
      </c>
      <c r="L59" s="5">
        <f t="shared" si="15"/>
        <v>4</v>
      </c>
      <c r="M59" s="6">
        <v>1</v>
      </c>
      <c r="N59" s="5">
        <f t="shared" si="16"/>
        <v>5</v>
      </c>
      <c r="O59" s="2" t="s">
        <v>21</v>
      </c>
      <c r="P59" s="5">
        <f t="shared" si="17"/>
        <v>0</v>
      </c>
      <c r="Q59" s="5">
        <f t="shared" si="18"/>
        <v>35.488888888888887</v>
      </c>
      <c r="R59" s="2"/>
      <c r="S59" s="15">
        <f t="shared" si="10"/>
        <v>0</v>
      </c>
      <c r="T59" s="16"/>
      <c r="U59" s="2" t="s">
        <v>14</v>
      </c>
      <c r="V59" s="5">
        <f t="shared" si="19"/>
        <v>4</v>
      </c>
    </row>
    <row r="60" spans="1:23">
      <c r="A60" s="2">
        <v>58</v>
      </c>
      <c r="B60" s="3" t="s">
        <v>83</v>
      </c>
      <c r="C60" s="4" t="s">
        <v>84</v>
      </c>
      <c r="D60" s="2">
        <v>15</v>
      </c>
      <c r="E60" s="3">
        <v>1</v>
      </c>
      <c r="F60" s="4">
        <v>22</v>
      </c>
      <c r="G60" s="5">
        <f t="shared" si="11"/>
        <v>17.5</v>
      </c>
      <c r="H60" s="5">
        <f t="shared" si="12"/>
        <v>0.125</v>
      </c>
      <c r="I60" s="5">
        <f t="shared" si="13"/>
        <v>9.166666666666666E-2</v>
      </c>
      <c r="J60" s="5">
        <f t="shared" si="14"/>
        <v>17.716666666666665</v>
      </c>
      <c r="K60" s="2" t="s">
        <v>11</v>
      </c>
      <c r="L60" s="5">
        <f t="shared" si="15"/>
        <v>4</v>
      </c>
      <c r="M60" s="6">
        <v>2</v>
      </c>
      <c r="N60" s="5">
        <f t="shared" si="16"/>
        <v>11</v>
      </c>
      <c r="O60" s="2" t="s">
        <v>21</v>
      </c>
      <c r="P60" s="5">
        <f t="shared" si="17"/>
        <v>0</v>
      </c>
      <c r="Q60" s="5">
        <f t="shared" si="18"/>
        <v>32.716666666666669</v>
      </c>
      <c r="R60" s="2"/>
      <c r="S60" s="15">
        <f t="shared" si="10"/>
        <v>0</v>
      </c>
      <c r="T60" s="16"/>
      <c r="U60" s="2"/>
      <c r="V60" s="5">
        <f t="shared" si="19"/>
        <v>0</v>
      </c>
    </row>
    <row r="61" spans="1:23">
      <c r="A61" s="2">
        <v>59</v>
      </c>
      <c r="B61" s="3" t="s">
        <v>114</v>
      </c>
      <c r="C61" s="4" t="s">
        <v>115</v>
      </c>
      <c r="D61" s="2">
        <v>33</v>
      </c>
      <c r="E61" s="3">
        <v>1</v>
      </c>
      <c r="F61" s="4">
        <v>24</v>
      </c>
      <c r="G61" s="5">
        <f t="shared" si="11"/>
        <v>51</v>
      </c>
      <c r="H61" s="5">
        <f t="shared" si="12"/>
        <v>0.16666666666666666</v>
      </c>
      <c r="I61" s="5">
        <f t="shared" si="13"/>
        <v>0.13333333333333333</v>
      </c>
      <c r="J61" s="5">
        <f t="shared" si="14"/>
        <v>51.3</v>
      </c>
      <c r="K61" s="2" t="s">
        <v>11</v>
      </c>
      <c r="L61" s="5">
        <f t="shared" si="15"/>
        <v>4</v>
      </c>
      <c r="M61" s="6"/>
      <c r="N61" s="5">
        <f t="shared" si="16"/>
        <v>0</v>
      </c>
      <c r="O61" s="2" t="s">
        <v>21</v>
      </c>
      <c r="P61" s="5">
        <f t="shared" si="17"/>
        <v>0</v>
      </c>
      <c r="Q61" s="5">
        <f t="shared" si="18"/>
        <v>55.3</v>
      </c>
      <c r="R61" s="2" t="s">
        <v>15</v>
      </c>
      <c r="S61" s="15">
        <f t="shared" si="10"/>
        <v>10</v>
      </c>
      <c r="T61" s="16" t="s">
        <v>41</v>
      </c>
      <c r="U61" s="2" t="s">
        <v>41</v>
      </c>
      <c r="V61" s="5">
        <f t="shared" si="19"/>
        <v>4</v>
      </c>
    </row>
    <row r="62" spans="1:23">
      <c r="A62" s="2">
        <v>60</v>
      </c>
      <c r="B62" s="3" t="s">
        <v>36</v>
      </c>
      <c r="C62" s="4" t="s">
        <v>163</v>
      </c>
      <c r="D62" s="2">
        <v>16</v>
      </c>
      <c r="E62" s="3">
        <v>6</v>
      </c>
      <c r="F62" s="4">
        <v>2</v>
      </c>
      <c r="G62" s="5">
        <f t="shared" si="11"/>
        <v>19</v>
      </c>
      <c r="H62" s="5">
        <f t="shared" si="12"/>
        <v>0.75</v>
      </c>
      <c r="I62" s="5">
        <f t="shared" si="13"/>
        <v>8.3333333333333332E-3</v>
      </c>
      <c r="J62" s="5">
        <f t="shared" si="14"/>
        <v>19.758333333333333</v>
      </c>
      <c r="K62" s="2" t="s">
        <v>60</v>
      </c>
      <c r="L62" s="5">
        <f t="shared" si="15"/>
        <v>0</v>
      </c>
      <c r="M62" s="6"/>
      <c r="N62" s="5">
        <f t="shared" si="16"/>
        <v>0</v>
      </c>
      <c r="O62" s="2" t="s">
        <v>21</v>
      </c>
      <c r="P62" s="5">
        <f t="shared" si="17"/>
        <v>0</v>
      </c>
      <c r="Q62" s="5">
        <f t="shared" si="18"/>
        <v>19.758333333333333</v>
      </c>
      <c r="R62" s="2"/>
      <c r="S62" s="15">
        <f t="shared" si="10"/>
        <v>0</v>
      </c>
      <c r="T62" s="16"/>
      <c r="U62" s="2" t="s">
        <v>14</v>
      </c>
      <c r="V62" s="5">
        <f t="shared" si="19"/>
        <v>4</v>
      </c>
    </row>
    <row r="63" spans="1:23">
      <c r="A63" s="2">
        <v>61</v>
      </c>
      <c r="B63" s="3" t="s">
        <v>36</v>
      </c>
      <c r="C63" s="4" t="s">
        <v>37</v>
      </c>
      <c r="D63" s="2">
        <v>19</v>
      </c>
      <c r="E63" s="3">
        <v>0</v>
      </c>
      <c r="F63" s="4">
        <v>18</v>
      </c>
      <c r="G63" s="5">
        <f t="shared" si="11"/>
        <v>23.5</v>
      </c>
      <c r="H63" s="5">
        <f t="shared" si="12"/>
        <v>0</v>
      </c>
      <c r="I63" s="5">
        <f t="shared" si="13"/>
        <v>7.4999999999999997E-2</v>
      </c>
      <c r="J63" s="5">
        <f t="shared" si="14"/>
        <v>23.574999999999999</v>
      </c>
      <c r="K63" s="2" t="s">
        <v>11</v>
      </c>
      <c r="L63" s="5">
        <f t="shared" si="15"/>
        <v>4</v>
      </c>
      <c r="M63" s="6">
        <v>3</v>
      </c>
      <c r="N63" s="5">
        <f t="shared" si="16"/>
        <v>19</v>
      </c>
      <c r="O63" s="2" t="s">
        <v>21</v>
      </c>
      <c r="P63" s="5">
        <f t="shared" si="17"/>
        <v>0</v>
      </c>
      <c r="Q63" s="5">
        <f t="shared" si="18"/>
        <v>46.575000000000003</v>
      </c>
      <c r="R63" s="2" t="s">
        <v>15</v>
      </c>
      <c r="S63" s="15">
        <f t="shared" si="10"/>
        <v>10</v>
      </c>
      <c r="T63" s="16" t="s">
        <v>14</v>
      </c>
      <c r="U63" s="2" t="s">
        <v>14</v>
      </c>
      <c r="V63" s="5">
        <f t="shared" si="19"/>
        <v>4</v>
      </c>
    </row>
    <row r="64" spans="1:23">
      <c r="A64" s="2">
        <v>62</v>
      </c>
      <c r="B64" s="3" t="s">
        <v>99</v>
      </c>
      <c r="C64" s="4" t="s">
        <v>100</v>
      </c>
      <c r="D64" s="2">
        <v>29</v>
      </c>
      <c r="E64" s="3">
        <v>3</v>
      </c>
      <c r="F64" s="4">
        <v>21</v>
      </c>
      <c r="G64" s="5">
        <f t="shared" si="11"/>
        <v>43</v>
      </c>
      <c r="H64" s="5">
        <f t="shared" si="12"/>
        <v>0.5</v>
      </c>
      <c r="I64" s="5">
        <f t="shared" si="13"/>
        <v>0.11666666666666667</v>
      </c>
      <c r="J64" s="5">
        <f t="shared" si="14"/>
        <v>43.616666666666667</v>
      </c>
      <c r="K64" s="2" t="s">
        <v>11</v>
      </c>
      <c r="L64" s="5">
        <f t="shared" si="15"/>
        <v>4</v>
      </c>
      <c r="M64" s="6"/>
      <c r="N64" s="5">
        <f t="shared" si="16"/>
        <v>0</v>
      </c>
      <c r="O64" s="2" t="s">
        <v>21</v>
      </c>
      <c r="P64" s="5">
        <f t="shared" si="17"/>
        <v>0</v>
      </c>
      <c r="Q64" s="5">
        <f t="shared" si="18"/>
        <v>47.616666666666667</v>
      </c>
      <c r="R64" s="2" t="s">
        <v>21</v>
      </c>
      <c r="S64" s="15">
        <f t="shared" si="10"/>
        <v>0</v>
      </c>
      <c r="T64" s="16"/>
      <c r="U64" s="2" t="s">
        <v>41</v>
      </c>
      <c r="V64" s="5">
        <f t="shared" si="19"/>
        <v>4</v>
      </c>
    </row>
    <row r="65" spans="1:22">
      <c r="A65" s="2">
        <v>63</v>
      </c>
      <c r="B65" s="3" t="s">
        <v>85</v>
      </c>
      <c r="C65" s="4" t="s">
        <v>86</v>
      </c>
      <c r="D65" s="2">
        <v>10</v>
      </c>
      <c r="E65" s="3">
        <v>6</v>
      </c>
      <c r="F65" s="4">
        <v>14</v>
      </c>
      <c r="G65" s="5">
        <f t="shared" si="11"/>
        <v>10</v>
      </c>
      <c r="H65" s="5">
        <f t="shared" si="12"/>
        <v>0.75</v>
      </c>
      <c r="I65" s="5">
        <f t="shared" si="13"/>
        <v>5.8333333333333334E-2</v>
      </c>
      <c r="J65" s="5">
        <f t="shared" si="14"/>
        <v>10.808333333333334</v>
      </c>
      <c r="K65" s="2" t="s">
        <v>11</v>
      </c>
      <c r="L65" s="5">
        <f t="shared" si="15"/>
        <v>4</v>
      </c>
      <c r="M65" s="6">
        <v>2</v>
      </c>
      <c r="N65" s="5">
        <f t="shared" si="16"/>
        <v>11</v>
      </c>
      <c r="O65" s="2" t="s">
        <v>21</v>
      </c>
      <c r="P65" s="5">
        <f t="shared" si="17"/>
        <v>0</v>
      </c>
      <c r="Q65" s="5">
        <f t="shared" si="18"/>
        <v>25.808333333333334</v>
      </c>
      <c r="R65" s="2" t="s">
        <v>15</v>
      </c>
      <c r="S65" s="15">
        <f t="shared" si="10"/>
        <v>10</v>
      </c>
      <c r="T65" s="16" t="s">
        <v>14</v>
      </c>
      <c r="U65" s="2" t="s">
        <v>14</v>
      </c>
      <c r="V65" s="5">
        <f t="shared" si="19"/>
        <v>4</v>
      </c>
    </row>
    <row r="66" spans="1:22">
      <c r="A66" s="2">
        <v>64</v>
      </c>
      <c r="B66" s="17" t="s">
        <v>50</v>
      </c>
      <c r="C66" s="18" t="s">
        <v>51</v>
      </c>
      <c r="D66" s="19">
        <v>19</v>
      </c>
      <c r="E66" s="17">
        <v>4</v>
      </c>
      <c r="F66" s="18">
        <v>21</v>
      </c>
      <c r="G66" s="5">
        <f t="shared" si="11"/>
        <v>23.5</v>
      </c>
      <c r="H66" s="5">
        <f t="shared" si="12"/>
        <v>0.5</v>
      </c>
      <c r="I66" s="5">
        <f t="shared" si="13"/>
        <v>8.7499999999999994E-2</v>
      </c>
      <c r="J66" s="5">
        <f t="shared" si="14"/>
        <v>24.087499999999999</v>
      </c>
      <c r="K66" s="19" t="s">
        <v>11</v>
      </c>
      <c r="L66" s="5">
        <f t="shared" si="15"/>
        <v>4</v>
      </c>
      <c r="M66" s="6">
        <v>0</v>
      </c>
      <c r="N66" s="5">
        <f t="shared" si="16"/>
        <v>0</v>
      </c>
      <c r="O66" s="19" t="s">
        <v>21</v>
      </c>
      <c r="P66" s="5">
        <f t="shared" si="17"/>
        <v>0</v>
      </c>
      <c r="Q66" s="5">
        <f t="shared" si="18"/>
        <v>28.087499999999999</v>
      </c>
      <c r="R66" s="19">
        <v>0</v>
      </c>
      <c r="S66" s="21">
        <f t="shared" si="10"/>
        <v>0</v>
      </c>
      <c r="T66" s="22"/>
      <c r="U66" s="19" t="s">
        <v>14</v>
      </c>
      <c r="V66" s="5">
        <f t="shared" si="19"/>
        <v>4</v>
      </c>
    </row>
    <row r="67" spans="1:22">
      <c r="A67" s="2">
        <v>65</v>
      </c>
      <c r="B67" s="17" t="s">
        <v>26</v>
      </c>
      <c r="C67" s="18" t="s">
        <v>27</v>
      </c>
      <c r="D67" s="19">
        <v>18</v>
      </c>
      <c r="E67" s="17">
        <v>5</v>
      </c>
      <c r="F67" s="18">
        <v>25</v>
      </c>
      <c r="G67" s="5">
        <f t="shared" ref="G67:G72" si="20">IF(D67&lt;=10,D67*1,IF(D67&lt;=20,(10+((D67-10)*1.5)),IF(D67&gt;=21,(25+((D67-20)*2)),0)))</f>
        <v>22</v>
      </c>
      <c r="H67" s="5">
        <f t="shared" ref="H67:H72" si="21">IF(D67&lt;10,(E67*1)/12,IF(D67&lt;20,(E67*1.5)/12,IF(D67&gt;=20,(E67*2)/12,0)))</f>
        <v>0.625</v>
      </c>
      <c r="I67" s="5">
        <f t="shared" ref="I67:I72" si="22">IF(D67&lt;10,(F67*1)/360,IF(D67&lt;20,(F67*1.5)/360,IF(D67&gt;=20,(F67*2)/360,0)))</f>
        <v>0.10416666666666667</v>
      </c>
      <c r="J67" s="5">
        <f t="shared" ref="J67:J72" si="23">SUM(G67:I67)</f>
        <v>22.729166666666668</v>
      </c>
      <c r="K67" s="19" t="s">
        <v>11</v>
      </c>
      <c r="L67" s="5">
        <f t="shared" ref="L67:L72" si="24">IF(K67="Ε",4,IF(K67="Χ",4,IF(K67="ΧΑ",12,IF(K67="ΜΟ",6,0))))</f>
        <v>4</v>
      </c>
      <c r="M67" s="6">
        <v>1</v>
      </c>
      <c r="N67" s="5">
        <f t="shared" ref="N67:N72" si="25">IF(M67=1,5,IF(M67=2,11,IF(M67=3,19,IF(M67=4,29,IF(M67=5,39,IF(M67=6,49,0))))))</f>
        <v>5</v>
      </c>
      <c r="O67" s="19"/>
      <c r="P67" s="5">
        <f t="shared" ref="P67:P72" si="26">IF(O67="Υ1",5,IF(O67="Υ2",20,IF(O67="Υ3",30,IF(O67="Υ4",1,IF(O67="Υ5",3,IF(O67="Υ6",5,IF(O67="Υ7",2,0)))))))</f>
        <v>0</v>
      </c>
      <c r="Q67" s="5">
        <f t="shared" ref="Q67:Q72" si="27">SUM(J67,L67,N67,P67)</f>
        <v>31.729166666666668</v>
      </c>
      <c r="R67" s="19"/>
      <c r="S67" s="21">
        <f t="shared" si="10"/>
        <v>0</v>
      </c>
      <c r="T67" s="22"/>
      <c r="U67" s="19"/>
      <c r="V67" s="5">
        <f t="shared" ref="V67:V72" si="28">IF(U67="ΦΛ",4,IF(U67="ΑΜ",4,IF(U67="ΠΡ",4,0)))</f>
        <v>0</v>
      </c>
    </row>
    <row r="68" spans="1:22" ht="12.75" thickBot="1">
      <c r="A68" s="2">
        <v>66</v>
      </c>
      <c r="B68" s="24" t="s">
        <v>171</v>
      </c>
      <c r="C68" s="25" t="s">
        <v>144</v>
      </c>
      <c r="D68" s="26">
        <v>17</v>
      </c>
      <c r="E68" s="24">
        <v>4</v>
      </c>
      <c r="F68" s="25">
        <v>8</v>
      </c>
      <c r="G68" s="5">
        <f t="shared" si="20"/>
        <v>20.5</v>
      </c>
      <c r="H68" s="5">
        <f t="shared" si="21"/>
        <v>0.5</v>
      </c>
      <c r="I68" s="5">
        <f t="shared" si="22"/>
        <v>3.3333333333333333E-2</v>
      </c>
      <c r="J68" s="5">
        <f t="shared" si="23"/>
        <v>21.033333333333335</v>
      </c>
      <c r="K68" s="26" t="s">
        <v>11</v>
      </c>
      <c r="L68" s="5">
        <f t="shared" si="24"/>
        <v>4</v>
      </c>
      <c r="M68" s="6">
        <v>1</v>
      </c>
      <c r="N68" s="5">
        <f t="shared" si="25"/>
        <v>5</v>
      </c>
      <c r="O68" s="26"/>
      <c r="P68" s="5">
        <f t="shared" si="26"/>
        <v>0</v>
      </c>
      <c r="Q68" s="5">
        <f t="shared" si="27"/>
        <v>30.033333333333335</v>
      </c>
      <c r="R68" s="26" t="s">
        <v>15</v>
      </c>
      <c r="S68" s="27">
        <f t="shared" si="10"/>
        <v>10</v>
      </c>
      <c r="T68" s="28" t="s">
        <v>14</v>
      </c>
      <c r="U68" s="26" t="s">
        <v>14</v>
      </c>
      <c r="V68" s="5">
        <f t="shared" si="28"/>
        <v>4</v>
      </c>
    </row>
    <row r="69" spans="1:22">
      <c r="A69" s="2">
        <v>67</v>
      </c>
      <c r="B69" s="3" t="s">
        <v>81</v>
      </c>
      <c r="C69" s="3" t="s">
        <v>82</v>
      </c>
      <c r="D69" s="3">
        <v>19</v>
      </c>
      <c r="E69" s="3">
        <v>0</v>
      </c>
      <c r="F69" s="3">
        <v>21</v>
      </c>
      <c r="G69" s="5">
        <f t="shared" si="20"/>
        <v>23.5</v>
      </c>
      <c r="H69" s="5">
        <f t="shared" si="21"/>
        <v>0</v>
      </c>
      <c r="I69" s="5">
        <f t="shared" si="22"/>
        <v>8.7499999999999994E-2</v>
      </c>
      <c r="J69" s="5">
        <f t="shared" si="23"/>
        <v>23.587499999999999</v>
      </c>
      <c r="K69" s="3" t="s">
        <v>11</v>
      </c>
      <c r="L69" s="5">
        <f t="shared" si="24"/>
        <v>4</v>
      </c>
      <c r="M69" s="6">
        <v>0</v>
      </c>
      <c r="N69" s="5">
        <f t="shared" si="25"/>
        <v>0</v>
      </c>
      <c r="O69" s="3" t="s">
        <v>21</v>
      </c>
      <c r="P69" s="5">
        <f t="shared" si="26"/>
        <v>0</v>
      </c>
      <c r="Q69" s="5">
        <f t="shared" si="27"/>
        <v>27.587499999999999</v>
      </c>
      <c r="R69" s="3"/>
      <c r="S69" s="29">
        <v>0</v>
      </c>
      <c r="T69" s="29"/>
      <c r="U69" s="3" t="s">
        <v>14</v>
      </c>
      <c r="V69" s="5">
        <f t="shared" si="28"/>
        <v>4</v>
      </c>
    </row>
    <row r="70" spans="1:22">
      <c r="A70" s="2">
        <v>68</v>
      </c>
      <c r="B70" s="3" t="s">
        <v>147</v>
      </c>
      <c r="C70" s="3" t="s">
        <v>125</v>
      </c>
      <c r="D70" s="3">
        <v>10</v>
      </c>
      <c r="E70" s="3">
        <v>7</v>
      </c>
      <c r="F70" s="3">
        <v>7</v>
      </c>
      <c r="G70" s="5">
        <f t="shared" si="20"/>
        <v>10</v>
      </c>
      <c r="H70" s="5">
        <f t="shared" si="21"/>
        <v>0.875</v>
      </c>
      <c r="I70" s="5">
        <f t="shared" si="22"/>
        <v>2.9166666666666667E-2</v>
      </c>
      <c r="J70" s="5">
        <f t="shared" si="23"/>
        <v>10.904166666666667</v>
      </c>
      <c r="K70" s="3" t="s">
        <v>11</v>
      </c>
      <c r="L70" s="5">
        <f t="shared" si="24"/>
        <v>4</v>
      </c>
      <c r="M70" s="6">
        <v>2</v>
      </c>
      <c r="N70" s="5">
        <f t="shared" si="25"/>
        <v>11</v>
      </c>
      <c r="O70" s="3" t="s">
        <v>21</v>
      </c>
      <c r="P70" s="5">
        <f t="shared" si="26"/>
        <v>0</v>
      </c>
      <c r="Q70" s="5">
        <f t="shared" si="27"/>
        <v>25.904166666666669</v>
      </c>
      <c r="R70" s="3"/>
      <c r="S70" s="3">
        <f>IF(R70="Ν",10,IF(R70="Ο",0,0))</f>
        <v>0</v>
      </c>
      <c r="T70" s="3"/>
      <c r="U70" s="3" t="s">
        <v>41</v>
      </c>
      <c r="V70" s="5">
        <f t="shared" si="28"/>
        <v>4</v>
      </c>
    </row>
    <row r="71" spans="1:22">
      <c r="A71" s="2">
        <v>69</v>
      </c>
      <c r="B71" s="3" t="s">
        <v>142</v>
      </c>
      <c r="C71" s="3" t="s">
        <v>96</v>
      </c>
      <c r="D71" s="3">
        <v>12</v>
      </c>
      <c r="E71" s="3">
        <v>8</v>
      </c>
      <c r="F71" s="3">
        <v>11</v>
      </c>
      <c r="G71" s="5">
        <f t="shared" si="20"/>
        <v>13</v>
      </c>
      <c r="H71" s="5">
        <f t="shared" si="21"/>
        <v>1</v>
      </c>
      <c r="I71" s="5">
        <f t="shared" si="22"/>
        <v>4.583333333333333E-2</v>
      </c>
      <c r="J71" s="5">
        <f t="shared" si="23"/>
        <v>14.045833333333333</v>
      </c>
      <c r="K71" s="3" t="s">
        <v>11</v>
      </c>
      <c r="L71" s="5">
        <f t="shared" si="24"/>
        <v>4</v>
      </c>
      <c r="M71" s="6">
        <v>1</v>
      </c>
      <c r="N71" s="5">
        <f t="shared" si="25"/>
        <v>5</v>
      </c>
      <c r="O71" s="3" t="s">
        <v>21</v>
      </c>
      <c r="P71" s="5">
        <f t="shared" si="26"/>
        <v>0</v>
      </c>
      <c r="Q71" s="5">
        <f t="shared" si="27"/>
        <v>23.045833333333334</v>
      </c>
      <c r="R71" s="3" t="s">
        <v>15</v>
      </c>
      <c r="S71" s="3">
        <f>IF(R71="Ν",10,IF(R71="Ο",0,0))</f>
        <v>10</v>
      </c>
      <c r="T71" s="3" t="s">
        <v>14</v>
      </c>
      <c r="U71" s="3" t="s">
        <v>14</v>
      </c>
      <c r="V71" s="5">
        <f t="shared" si="28"/>
        <v>4</v>
      </c>
    </row>
    <row r="72" spans="1:22">
      <c r="A72" s="2">
        <v>70</v>
      </c>
      <c r="B72" s="31" t="s">
        <v>68</v>
      </c>
      <c r="C72" s="4" t="s">
        <v>20</v>
      </c>
      <c r="D72" s="2">
        <v>19</v>
      </c>
      <c r="E72" s="3">
        <v>4</v>
      </c>
      <c r="F72" s="4">
        <v>22</v>
      </c>
      <c r="G72" s="5">
        <f t="shared" si="20"/>
        <v>23.5</v>
      </c>
      <c r="H72" s="32">
        <f t="shared" si="21"/>
        <v>0.5</v>
      </c>
      <c r="I72" s="13">
        <f t="shared" si="22"/>
        <v>9.166666666666666E-2</v>
      </c>
      <c r="J72" s="14">
        <f t="shared" si="23"/>
        <v>24.091666666666665</v>
      </c>
      <c r="K72" s="2" t="s">
        <v>11</v>
      </c>
      <c r="L72" s="13">
        <f t="shared" si="24"/>
        <v>4</v>
      </c>
      <c r="M72" s="6">
        <v>0</v>
      </c>
      <c r="N72" s="13">
        <f t="shared" si="25"/>
        <v>0</v>
      </c>
      <c r="O72" s="2" t="s">
        <v>21</v>
      </c>
      <c r="P72" s="13">
        <f t="shared" si="26"/>
        <v>0</v>
      </c>
      <c r="Q72" s="14">
        <f t="shared" si="27"/>
        <v>28.091666666666665</v>
      </c>
      <c r="R72" s="2" t="s">
        <v>21</v>
      </c>
      <c r="S72" s="15">
        <f>IF(R72="Ν",10,IF(R72="Ο",0,0))</f>
        <v>0</v>
      </c>
      <c r="T72" s="16"/>
      <c r="U72" s="2" t="s">
        <v>14</v>
      </c>
      <c r="V72" s="13">
        <f t="shared" si="28"/>
        <v>4</v>
      </c>
    </row>
    <row r="146" spans="13:13">
      <c r="M146" s="8" t="s">
        <v>151</v>
      </c>
    </row>
  </sheetData>
  <autoFilter ref="A2:W2">
    <sortState ref="A2:Y74">
      <sortCondition ref="B1"/>
    </sortState>
  </autoFilter>
  <sortState ref="A3:X71">
    <sortCondition ref="B1"/>
  </sortState>
  <mergeCells count="1">
    <mergeCell ref="A1:V1"/>
  </mergeCells>
  <phoneticPr fontId="0" type="noConversion"/>
  <printOptions horizontalCentered="1"/>
  <pageMargins left="0.31496062992125984" right="0.15748031496062992" top="0.23622047244094491" bottom="0.19685039370078741" header="0.19685039370078741" footer="0.15748031496062992"/>
  <pageSetup paperSize="9" orientation="landscape" r:id="rId1"/>
  <headerFooter alignWithMargins="0"/>
  <rowBreaks count="1" manualBreakCount="1">
    <brk id="65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V14"/>
  <sheetViews>
    <sheetView view="pageBreakPreview" workbookViewId="0">
      <selection activeCell="P26" sqref="P26"/>
    </sheetView>
  </sheetViews>
  <sheetFormatPr defaultColWidth="9.140625" defaultRowHeight="12"/>
  <cols>
    <col min="1" max="1" width="4.140625" style="43" bestFit="1" customWidth="1"/>
    <col min="2" max="2" width="13.28515625" style="60" customWidth="1"/>
    <col min="3" max="3" width="9.28515625" style="60" customWidth="1"/>
    <col min="4" max="4" width="3.28515625" style="43" bestFit="1" customWidth="1"/>
    <col min="5" max="5" width="5.85546875" style="43" bestFit="1" customWidth="1"/>
    <col min="6" max="6" width="6.42578125" style="43" bestFit="1" customWidth="1"/>
    <col min="7" max="7" width="6.7109375" style="43" customWidth="1"/>
    <col min="8" max="9" width="8" style="43" customWidth="1"/>
    <col min="10" max="10" width="8.7109375" style="43" customWidth="1"/>
    <col min="11" max="11" width="4.28515625" style="43" customWidth="1"/>
    <col min="12" max="12" width="6.85546875" style="43" customWidth="1"/>
    <col min="13" max="13" width="3.85546875" style="43" customWidth="1"/>
    <col min="14" max="14" width="6.7109375" style="43" customWidth="1"/>
    <col min="15" max="15" width="3.7109375" style="43" customWidth="1"/>
    <col min="16" max="16" width="5.85546875" style="43" customWidth="1"/>
    <col min="17" max="17" width="8.42578125" style="43" customWidth="1"/>
    <col min="18" max="18" width="4.140625" style="43" customWidth="1"/>
    <col min="19" max="19" width="6" style="43" customWidth="1"/>
    <col min="20" max="20" width="8.7109375" style="43" customWidth="1"/>
    <col min="21" max="21" width="3" style="43" bestFit="1" customWidth="1"/>
    <col min="22" max="22" width="5.28515625" style="43" customWidth="1"/>
    <col min="23" max="23" width="0.85546875" style="43" customWidth="1"/>
    <col min="24" max="16384" width="9.140625" style="43"/>
  </cols>
  <sheetData>
    <row r="1" spans="1:22" ht="21.6" customHeight="1" thickBot="1">
      <c r="A1" s="125" t="s">
        <v>194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2" s="1" customFormat="1" ht="39.75" customHeight="1">
      <c r="A2" s="78" t="s">
        <v>16</v>
      </c>
      <c r="B2" s="79" t="s">
        <v>17</v>
      </c>
      <c r="C2" s="80" t="s">
        <v>18</v>
      </c>
      <c r="D2" s="78" t="s">
        <v>0</v>
      </c>
      <c r="E2" s="79" t="s">
        <v>1</v>
      </c>
      <c r="F2" s="82" t="s">
        <v>2</v>
      </c>
      <c r="G2" s="78" t="s">
        <v>3</v>
      </c>
      <c r="H2" s="119" t="s">
        <v>4</v>
      </c>
      <c r="I2" s="82" t="s">
        <v>5</v>
      </c>
      <c r="J2" s="120" t="s">
        <v>10</v>
      </c>
      <c r="K2" s="127" t="s">
        <v>7</v>
      </c>
      <c r="L2" s="128"/>
      <c r="M2" s="127" t="s">
        <v>8</v>
      </c>
      <c r="N2" s="128"/>
      <c r="O2" s="127" t="s">
        <v>9</v>
      </c>
      <c r="P2" s="128"/>
      <c r="Q2" s="81" t="s">
        <v>6</v>
      </c>
      <c r="R2" s="127" t="s">
        <v>13</v>
      </c>
      <c r="S2" s="128"/>
      <c r="T2" s="81" t="s">
        <v>19</v>
      </c>
      <c r="U2" s="127" t="s">
        <v>12</v>
      </c>
      <c r="V2" s="128"/>
    </row>
    <row r="3" spans="1:22">
      <c r="A3" s="33">
        <v>1</v>
      </c>
      <c r="B3" s="34" t="s">
        <v>170</v>
      </c>
      <c r="C3" s="35" t="s">
        <v>30</v>
      </c>
      <c r="D3" s="33">
        <v>10</v>
      </c>
      <c r="E3" s="36">
        <v>7</v>
      </c>
      <c r="F3" s="37">
        <v>18</v>
      </c>
      <c r="G3" s="38">
        <f t="shared" ref="G3:G14" si="0">IF(D3&lt;=10,D3*1,IF(D3&lt;=20,(10+((D3-10)*1.5)),IF(D3&gt;=21,(25+((D3-20)*2)),0)))</f>
        <v>10</v>
      </c>
      <c r="H3" s="38">
        <f t="shared" ref="H3:H14" si="1">IF(D3&lt;10,(E3*1)/12,IF(D3&lt;20,(E3*1.5)/12,IF(D3&gt;=20,(E3*2)/12,0)))</f>
        <v>0.875</v>
      </c>
      <c r="I3" s="38">
        <f t="shared" ref="I3:I14" si="2">IF(D3&lt;10,(F3*1)/360,IF(D3&lt;20,(F3*1.5)/360,IF(D3&gt;=20,(F3*2)/360,0)))</f>
        <v>7.4999999999999997E-2</v>
      </c>
      <c r="J3" s="39">
        <f t="shared" ref="J3:J14" si="3">SUM(G3:I3)</f>
        <v>10.95</v>
      </c>
      <c r="K3" s="33" t="s">
        <v>11</v>
      </c>
      <c r="L3" s="40">
        <f t="shared" ref="L3:L14" si="4">IF(K3="Ε",4,IF(K3="Χ",4,IF(K3="ΧΑ",12,IF(K3="ΜΟ",6,0))))</f>
        <v>4</v>
      </c>
      <c r="M3" s="33">
        <v>2</v>
      </c>
      <c r="N3" s="40">
        <f t="shared" ref="N3:N14" si="5">IF(M3=1,5,IF(M3=2,11,IF(M3=3,19,IF(M3=4,29,IF(M3=5,39,IF(M3=6,49,0))))))</f>
        <v>11</v>
      </c>
      <c r="O3" s="33" t="s">
        <v>21</v>
      </c>
      <c r="P3" s="40">
        <f t="shared" ref="P3:P14" si="6">IF(O3="Υ1",5,IF(O3="Υ2",20,IF(O3="Υ3",30,IF(O3="Υ4",1,IF(O3="Υ5",3,IF(O3="Υ6",5,IF(O3="Υ7",2,0)))))))</f>
        <v>0</v>
      </c>
      <c r="Q3" s="39">
        <f t="shared" ref="Q3:Q14" si="7">SUM(J3,L3,N3,P3)</f>
        <v>25.95</v>
      </c>
      <c r="R3" s="33" t="s">
        <v>15</v>
      </c>
      <c r="S3" s="40">
        <f t="shared" ref="S3:S14" si="8">IF(R3="Ν",10,IF(R3="Ο",0,0))</f>
        <v>10</v>
      </c>
      <c r="T3" s="41" t="s">
        <v>14</v>
      </c>
      <c r="U3" s="33" t="s">
        <v>14</v>
      </c>
      <c r="V3" s="40">
        <f t="shared" ref="V3:V12" si="9">IF(U3="ΦΛ",4,IF(U3="ΑΜ",4,IF(U3="ΠΡ",4,0)))</f>
        <v>4</v>
      </c>
    </row>
    <row r="4" spans="1:22">
      <c r="A4" s="33">
        <v>2</v>
      </c>
      <c r="B4" s="34" t="s">
        <v>185</v>
      </c>
      <c r="C4" s="35" t="s">
        <v>186</v>
      </c>
      <c r="D4" s="33">
        <v>11</v>
      </c>
      <c r="E4" s="36">
        <v>0</v>
      </c>
      <c r="F4" s="37">
        <v>2</v>
      </c>
      <c r="G4" s="38">
        <f t="shared" si="0"/>
        <v>11.5</v>
      </c>
      <c r="H4" s="38">
        <f t="shared" si="1"/>
        <v>0</v>
      </c>
      <c r="I4" s="38">
        <f t="shared" si="2"/>
        <v>8.3333333333333332E-3</v>
      </c>
      <c r="J4" s="39">
        <f t="shared" si="3"/>
        <v>11.508333333333333</v>
      </c>
      <c r="K4" s="33" t="s">
        <v>11</v>
      </c>
      <c r="L4" s="40">
        <f t="shared" si="4"/>
        <v>4</v>
      </c>
      <c r="M4" s="33"/>
      <c r="N4" s="40">
        <f t="shared" si="5"/>
        <v>0</v>
      </c>
      <c r="O4" s="33" t="s">
        <v>21</v>
      </c>
      <c r="P4" s="40">
        <f t="shared" si="6"/>
        <v>0</v>
      </c>
      <c r="Q4" s="39">
        <f t="shared" si="7"/>
        <v>15.508333333333333</v>
      </c>
      <c r="R4" s="33" t="s">
        <v>15</v>
      </c>
      <c r="S4" s="40">
        <f t="shared" si="8"/>
        <v>10</v>
      </c>
      <c r="T4" s="41" t="s">
        <v>14</v>
      </c>
      <c r="U4" s="33" t="s">
        <v>14</v>
      </c>
      <c r="V4" s="40">
        <f t="shared" si="9"/>
        <v>4</v>
      </c>
    </row>
    <row r="5" spans="1:22">
      <c r="A5" s="33">
        <v>3</v>
      </c>
      <c r="B5" s="34" t="s">
        <v>176</v>
      </c>
      <c r="C5" s="35" t="s">
        <v>113</v>
      </c>
      <c r="D5" s="33">
        <v>10</v>
      </c>
      <c r="E5" s="36">
        <v>6</v>
      </c>
      <c r="F5" s="37">
        <v>15</v>
      </c>
      <c r="G5" s="38">
        <f t="shared" si="0"/>
        <v>10</v>
      </c>
      <c r="H5" s="38">
        <f t="shared" si="1"/>
        <v>0.75</v>
      </c>
      <c r="I5" s="38">
        <f t="shared" si="2"/>
        <v>6.25E-2</v>
      </c>
      <c r="J5" s="39">
        <f t="shared" si="3"/>
        <v>10.8125</v>
      </c>
      <c r="K5" s="33" t="s">
        <v>11</v>
      </c>
      <c r="L5" s="40">
        <f t="shared" si="4"/>
        <v>4</v>
      </c>
      <c r="M5" s="33">
        <v>3</v>
      </c>
      <c r="N5" s="40">
        <f t="shared" si="5"/>
        <v>19</v>
      </c>
      <c r="O5" s="33" t="s">
        <v>21</v>
      </c>
      <c r="P5" s="40">
        <f t="shared" si="6"/>
        <v>0</v>
      </c>
      <c r="Q5" s="39">
        <f t="shared" si="7"/>
        <v>33.8125</v>
      </c>
      <c r="R5" s="33" t="s">
        <v>15</v>
      </c>
      <c r="S5" s="40">
        <f t="shared" si="8"/>
        <v>10</v>
      </c>
      <c r="T5" s="41" t="s">
        <v>14</v>
      </c>
      <c r="U5" s="33" t="s">
        <v>14</v>
      </c>
      <c r="V5" s="40">
        <f t="shared" si="9"/>
        <v>4</v>
      </c>
    </row>
    <row r="6" spans="1:22">
      <c r="A6" s="33">
        <v>4</v>
      </c>
      <c r="B6" s="34" t="s">
        <v>153</v>
      </c>
      <c r="C6" s="35" t="s">
        <v>101</v>
      </c>
      <c r="D6" s="33">
        <v>10</v>
      </c>
      <c r="E6" s="36">
        <v>0</v>
      </c>
      <c r="F6" s="37">
        <v>14</v>
      </c>
      <c r="G6" s="38">
        <f t="shared" si="0"/>
        <v>10</v>
      </c>
      <c r="H6" s="38">
        <f t="shared" si="1"/>
        <v>0</v>
      </c>
      <c r="I6" s="38">
        <f t="shared" si="2"/>
        <v>5.8333333333333334E-2</v>
      </c>
      <c r="J6" s="39">
        <f t="shared" si="3"/>
        <v>10.058333333333334</v>
      </c>
      <c r="K6" s="33" t="s">
        <v>60</v>
      </c>
      <c r="L6" s="40">
        <f t="shared" si="4"/>
        <v>0</v>
      </c>
      <c r="M6" s="33">
        <v>0</v>
      </c>
      <c r="N6" s="40">
        <f t="shared" si="5"/>
        <v>0</v>
      </c>
      <c r="O6" s="33" t="s">
        <v>21</v>
      </c>
      <c r="P6" s="40">
        <f t="shared" si="6"/>
        <v>0</v>
      </c>
      <c r="Q6" s="39">
        <f t="shared" si="7"/>
        <v>10.058333333333334</v>
      </c>
      <c r="R6" s="33" t="s">
        <v>21</v>
      </c>
      <c r="S6" s="40">
        <f t="shared" si="8"/>
        <v>0</v>
      </c>
      <c r="T6" s="42"/>
      <c r="U6" s="33"/>
      <c r="V6" s="40">
        <f t="shared" si="9"/>
        <v>0</v>
      </c>
    </row>
    <row r="7" spans="1:22">
      <c r="A7" s="33">
        <v>5</v>
      </c>
      <c r="B7" s="34" t="s">
        <v>158</v>
      </c>
      <c r="C7" s="35" t="s">
        <v>125</v>
      </c>
      <c r="D7" s="33">
        <v>8</v>
      </c>
      <c r="E7" s="36">
        <v>0</v>
      </c>
      <c r="F7" s="37">
        <v>13</v>
      </c>
      <c r="G7" s="38">
        <f t="shared" si="0"/>
        <v>8</v>
      </c>
      <c r="H7" s="38">
        <f t="shared" si="1"/>
        <v>0</v>
      </c>
      <c r="I7" s="38">
        <f t="shared" si="2"/>
        <v>3.6111111111111108E-2</v>
      </c>
      <c r="J7" s="39">
        <f t="shared" si="3"/>
        <v>8.0361111111111114</v>
      </c>
      <c r="K7" s="33" t="s">
        <v>11</v>
      </c>
      <c r="L7" s="40">
        <f t="shared" si="4"/>
        <v>4</v>
      </c>
      <c r="M7" s="33">
        <v>0</v>
      </c>
      <c r="N7" s="40">
        <f t="shared" si="5"/>
        <v>0</v>
      </c>
      <c r="O7" s="33" t="s">
        <v>21</v>
      </c>
      <c r="P7" s="40">
        <f t="shared" si="6"/>
        <v>0</v>
      </c>
      <c r="Q7" s="39">
        <f t="shared" si="7"/>
        <v>12.036111111111111</v>
      </c>
      <c r="R7" s="33" t="s">
        <v>21</v>
      </c>
      <c r="S7" s="40">
        <f t="shared" si="8"/>
        <v>0</v>
      </c>
      <c r="T7" s="42"/>
      <c r="U7" s="33"/>
      <c r="V7" s="40">
        <f t="shared" si="9"/>
        <v>0</v>
      </c>
    </row>
    <row r="8" spans="1:22">
      <c r="A8" s="33">
        <v>6</v>
      </c>
      <c r="B8" s="34" t="s">
        <v>28</v>
      </c>
      <c r="C8" s="35" t="s">
        <v>29</v>
      </c>
      <c r="D8" s="33">
        <v>10</v>
      </c>
      <c r="E8" s="36">
        <v>0</v>
      </c>
      <c r="F8" s="37">
        <v>14</v>
      </c>
      <c r="G8" s="38">
        <f t="shared" si="0"/>
        <v>10</v>
      </c>
      <c r="H8" s="38">
        <f t="shared" si="1"/>
        <v>0</v>
      </c>
      <c r="I8" s="38">
        <f t="shared" si="2"/>
        <v>5.8333333333333334E-2</v>
      </c>
      <c r="J8" s="39">
        <f t="shared" si="3"/>
        <v>10.058333333333334</v>
      </c>
      <c r="K8" s="33" t="s">
        <v>11</v>
      </c>
      <c r="L8" s="40">
        <f t="shared" si="4"/>
        <v>4</v>
      </c>
      <c r="M8" s="33">
        <v>1</v>
      </c>
      <c r="N8" s="40">
        <f t="shared" si="5"/>
        <v>5</v>
      </c>
      <c r="O8" s="33" t="s">
        <v>21</v>
      </c>
      <c r="P8" s="40">
        <f t="shared" si="6"/>
        <v>0</v>
      </c>
      <c r="Q8" s="39">
        <f t="shared" si="7"/>
        <v>19.058333333333334</v>
      </c>
      <c r="R8" s="33" t="s">
        <v>21</v>
      </c>
      <c r="S8" s="40">
        <f t="shared" si="8"/>
        <v>0</v>
      </c>
      <c r="T8" s="41"/>
      <c r="U8" s="33" t="s">
        <v>14</v>
      </c>
      <c r="V8" s="40">
        <f t="shared" si="9"/>
        <v>4</v>
      </c>
    </row>
    <row r="9" spans="1:22">
      <c r="A9" s="33">
        <v>7</v>
      </c>
      <c r="B9" s="34" t="s">
        <v>107</v>
      </c>
      <c r="C9" s="35" t="s">
        <v>108</v>
      </c>
      <c r="D9" s="33">
        <v>14</v>
      </c>
      <c r="E9" s="36">
        <v>0</v>
      </c>
      <c r="F9" s="37">
        <v>0</v>
      </c>
      <c r="G9" s="38">
        <f t="shared" si="0"/>
        <v>16</v>
      </c>
      <c r="H9" s="38">
        <f t="shared" si="1"/>
        <v>0</v>
      </c>
      <c r="I9" s="38">
        <f t="shared" si="2"/>
        <v>0</v>
      </c>
      <c r="J9" s="39">
        <f t="shared" si="3"/>
        <v>16</v>
      </c>
      <c r="K9" s="33" t="s">
        <v>11</v>
      </c>
      <c r="L9" s="40">
        <f t="shared" si="4"/>
        <v>4</v>
      </c>
      <c r="M9" s="33">
        <v>2</v>
      </c>
      <c r="N9" s="40">
        <f t="shared" si="5"/>
        <v>11</v>
      </c>
      <c r="O9" s="33" t="s">
        <v>157</v>
      </c>
      <c r="P9" s="40">
        <f t="shared" si="6"/>
        <v>5</v>
      </c>
      <c r="Q9" s="39">
        <f t="shared" si="7"/>
        <v>36</v>
      </c>
      <c r="R9" s="33" t="s">
        <v>15</v>
      </c>
      <c r="S9" s="40">
        <f t="shared" si="8"/>
        <v>10</v>
      </c>
      <c r="T9" s="41" t="s">
        <v>14</v>
      </c>
      <c r="U9" s="33" t="s">
        <v>14</v>
      </c>
      <c r="V9" s="40">
        <f t="shared" si="9"/>
        <v>4</v>
      </c>
    </row>
    <row r="10" spans="1:22">
      <c r="A10" s="33">
        <v>8</v>
      </c>
      <c r="B10" s="44" t="s">
        <v>42</v>
      </c>
      <c r="C10" s="45" t="s">
        <v>40</v>
      </c>
      <c r="D10" s="46">
        <v>10</v>
      </c>
      <c r="E10" s="47">
        <v>7</v>
      </c>
      <c r="F10" s="48">
        <v>18</v>
      </c>
      <c r="G10" s="38">
        <f t="shared" si="0"/>
        <v>10</v>
      </c>
      <c r="H10" s="38">
        <f t="shared" si="1"/>
        <v>0.875</v>
      </c>
      <c r="I10" s="38">
        <f t="shared" si="2"/>
        <v>7.4999999999999997E-2</v>
      </c>
      <c r="J10" s="39">
        <f t="shared" si="3"/>
        <v>10.95</v>
      </c>
      <c r="K10" s="46" t="s">
        <v>11</v>
      </c>
      <c r="L10" s="40">
        <f t="shared" si="4"/>
        <v>4</v>
      </c>
      <c r="M10" s="46">
        <v>2</v>
      </c>
      <c r="N10" s="40">
        <f t="shared" si="5"/>
        <v>11</v>
      </c>
      <c r="O10" s="46" t="s">
        <v>21</v>
      </c>
      <c r="P10" s="40">
        <f t="shared" si="6"/>
        <v>0</v>
      </c>
      <c r="Q10" s="39">
        <f t="shared" si="7"/>
        <v>25.95</v>
      </c>
      <c r="R10" s="46" t="s">
        <v>15</v>
      </c>
      <c r="S10" s="40">
        <f t="shared" si="8"/>
        <v>10</v>
      </c>
      <c r="T10" s="49" t="s">
        <v>14</v>
      </c>
      <c r="U10" s="46" t="s">
        <v>14</v>
      </c>
      <c r="V10" s="40">
        <f t="shared" si="9"/>
        <v>4</v>
      </c>
    </row>
    <row r="11" spans="1:22" ht="12.75" thickBot="1">
      <c r="A11" s="33">
        <v>9</v>
      </c>
      <c r="B11" s="50" t="s">
        <v>88</v>
      </c>
      <c r="C11" s="51" t="s">
        <v>35</v>
      </c>
      <c r="D11" s="52">
        <v>11</v>
      </c>
      <c r="E11" s="53">
        <v>5</v>
      </c>
      <c r="F11" s="54">
        <v>9</v>
      </c>
      <c r="G11" s="38">
        <f t="shared" si="0"/>
        <v>11.5</v>
      </c>
      <c r="H11" s="38">
        <f t="shared" si="1"/>
        <v>0.625</v>
      </c>
      <c r="I11" s="38">
        <f t="shared" si="2"/>
        <v>3.7499999999999999E-2</v>
      </c>
      <c r="J11" s="39">
        <f t="shared" si="3"/>
        <v>12.1625</v>
      </c>
      <c r="K11" s="52" t="s">
        <v>11</v>
      </c>
      <c r="L11" s="40">
        <f t="shared" si="4"/>
        <v>4</v>
      </c>
      <c r="M11" s="52">
        <v>2</v>
      </c>
      <c r="N11" s="40">
        <f t="shared" si="5"/>
        <v>11</v>
      </c>
      <c r="O11" s="52" t="s">
        <v>21</v>
      </c>
      <c r="P11" s="40">
        <f t="shared" si="6"/>
        <v>0</v>
      </c>
      <c r="Q11" s="39">
        <f t="shared" si="7"/>
        <v>27.162500000000001</v>
      </c>
      <c r="R11" s="52" t="s">
        <v>15</v>
      </c>
      <c r="S11" s="40">
        <f t="shared" si="8"/>
        <v>10</v>
      </c>
      <c r="T11" s="55" t="s">
        <v>41</v>
      </c>
      <c r="U11" s="52"/>
      <c r="V11" s="40">
        <f t="shared" si="9"/>
        <v>0</v>
      </c>
    </row>
    <row r="12" spans="1:22">
      <c r="A12" s="33">
        <v>10</v>
      </c>
      <c r="B12" s="34" t="s">
        <v>103</v>
      </c>
      <c r="C12" s="34" t="s">
        <v>104</v>
      </c>
      <c r="D12" s="36">
        <v>12</v>
      </c>
      <c r="E12" s="36">
        <v>0</v>
      </c>
      <c r="F12" s="36">
        <v>0</v>
      </c>
      <c r="G12" s="38">
        <f t="shared" si="0"/>
        <v>13</v>
      </c>
      <c r="H12" s="38">
        <f t="shared" si="1"/>
        <v>0</v>
      </c>
      <c r="I12" s="38">
        <f t="shared" si="2"/>
        <v>0</v>
      </c>
      <c r="J12" s="39">
        <f t="shared" si="3"/>
        <v>13</v>
      </c>
      <c r="K12" s="36" t="s">
        <v>11</v>
      </c>
      <c r="L12" s="40">
        <f t="shared" si="4"/>
        <v>4</v>
      </c>
      <c r="M12" s="36">
        <v>0</v>
      </c>
      <c r="N12" s="40">
        <f t="shared" si="5"/>
        <v>0</v>
      </c>
      <c r="O12" s="36" t="s">
        <v>21</v>
      </c>
      <c r="P12" s="40">
        <f t="shared" si="6"/>
        <v>0</v>
      </c>
      <c r="Q12" s="39">
        <f t="shared" si="7"/>
        <v>17</v>
      </c>
      <c r="R12" s="36"/>
      <c r="S12" s="40">
        <f t="shared" si="8"/>
        <v>0</v>
      </c>
      <c r="T12" s="56"/>
      <c r="U12" s="36" t="s">
        <v>14</v>
      </c>
      <c r="V12" s="40">
        <f t="shared" si="9"/>
        <v>4</v>
      </c>
    </row>
    <row r="13" spans="1:22">
      <c r="A13" s="33">
        <v>11</v>
      </c>
      <c r="B13" s="34" t="s">
        <v>106</v>
      </c>
      <c r="C13" s="34" t="s">
        <v>62</v>
      </c>
      <c r="D13" s="36">
        <v>18</v>
      </c>
      <c r="E13" s="36">
        <v>0</v>
      </c>
      <c r="F13" s="36">
        <v>1</v>
      </c>
      <c r="G13" s="38">
        <f t="shared" si="0"/>
        <v>22</v>
      </c>
      <c r="H13" s="38">
        <f t="shared" si="1"/>
        <v>0</v>
      </c>
      <c r="I13" s="38">
        <f t="shared" si="2"/>
        <v>4.1666666666666666E-3</v>
      </c>
      <c r="J13" s="39">
        <f t="shared" si="3"/>
        <v>22.004166666666666</v>
      </c>
      <c r="K13" s="36" t="s">
        <v>11</v>
      </c>
      <c r="L13" s="40">
        <f t="shared" si="4"/>
        <v>4</v>
      </c>
      <c r="M13" s="34">
        <v>2</v>
      </c>
      <c r="N13" s="40">
        <f t="shared" si="5"/>
        <v>11</v>
      </c>
      <c r="O13" s="34" t="s">
        <v>21</v>
      </c>
      <c r="P13" s="40">
        <f t="shared" si="6"/>
        <v>0</v>
      </c>
      <c r="Q13" s="39">
        <f t="shared" si="7"/>
        <v>37.004166666666663</v>
      </c>
      <c r="R13" s="36" t="s">
        <v>15</v>
      </c>
      <c r="S13" s="40">
        <f t="shared" si="8"/>
        <v>10</v>
      </c>
      <c r="T13" s="56" t="s">
        <v>14</v>
      </c>
      <c r="U13" s="34" t="s">
        <v>14</v>
      </c>
      <c r="V13" s="40">
        <f t="shared" ref="V13:V14" si="10">IF(U13="ΦΛ",4,IF(U13="ΑΜ",4,IF(U13="ΠΡ",4,0)))</f>
        <v>4</v>
      </c>
    </row>
    <row r="14" spans="1:22" s="59" customFormat="1" ht="12.75" thickBot="1">
      <c r="A14" s="33">
        <v>11</v>
      </c>
      <c r="B14" s="57" t="s">
        <v>34</v>
      </c>
      <c r="C14" s="57" t="s">
        <v>35</v>
      </c>
      <c r="D14" s="52">
        <v>11</v>
      </c>
      <c r="E14" s="53">
        <v>2</v>
      </c>
      <c r="F14" s="54">
        <v>20</v>
      </c>
      <c r="G14" s="38">
        <f t="shared" si="0"/>
        <v>11.5</v>
      </c>
      <c r="H14" s="38">
        <f t="shared" si="1"/>
        <v>0.25</v>
      </c>
      <c r="I14" s="38">
        <f t="shared" si="2"/>
        <v>8.3333333333333329E-2</v>
      </c>
      <c r="J14" s="39">
        <f t="shared" si="3"/>
        <v>11.833333333333334</v>
      </c>
      <c r="K14" s="52" t="s">
        <v>11</v>
      </c>
      <c r="L14" s="40">
        <f t="shared" si="4"/>
        <v>4</v>
      </c>
      <c r="M14" s="52">
        <v>2</v>
      </c>
      <c r="N14" s="40">
        <f t="shared" si="5"/>
        <v>11</v>
      </c>
      <c r="O14" s="52" t="s">
        <v>21</v>
      </c>
      <c r="P14" s="40">
        <f t="shared" si="6"/>
        <v>0</v>
      </c>
      <c r="Q14" s="39">
        <f t="shared" si="7"/>
        <v>26.833333333333336</v>
      </c>
      <c r="R14" s="36" t="s">
        <v>15</v>
      </c>
      <c r="S14" s="40">
        <f t="shared" si="8"/>
        <v>10</v>
      </c>
      <c r="T14" s="58" t="s">
        <v>14</v>
      </c>
      <c r="U14" s="53"/>
      <c r="V14" s="40">
        <f t="shared" si="10"/>
        <v>0</v>
      </c>
    </row>
  </sheetData>
  <sortState ref="B2:X13">
    <sortCondition ref="B2"/>
  </sortState>
  <mergeCells count="6">
    <mergeCell ref="A1:V1"/>
    <mergeCell ref="U2:V2"/>
    <mergeCell ref="K2:L2"/>
    <mergeCell ref="M2:N2"/>
    <mergeCell ref="O2:P2"/>
    <mergeCell ref="R2:S2"/>
  </mergeCells>
  <phoneticPr fontId="0" type="noConversion"/>
  <printOptions horizontalCentered="1"/>
  <pageMargins left="0.23622047244094491" right="0.19685039370078741" top="0.59055118110236227" bottom="0.31496062992125984" header="0.19685039370078741" footer="0.1968503937007874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"/>
  <sheetViews>
    <sheetView view="pageBreakPreview" workbookViewId="0">
      <selection sqref="A1:V1"/>
    </sheetView>
  </sheetViews>
  <sheetFormatPr defaultColWidth="9.140625" defaultRowHeight="12"/>
  <cols>
    <col min="1" max="1" width="4.85546875" style="69" customWidth="1"/>
    <col min="2" max="2" width="11.28515625" style="69" customWidth="1"/>
    <col min="3" max="3" width="9.85546875" style="69" customWidth="1"/>
    <col min="4" max="4" width="6.28515625" style="69" customWidth="1"/>
    <col min="5" max="5" width="7.28515625" style="69" customWidth="1"/>
    <col min="6" max="6" width="7.85546875" style="69" customWidth="1"/>
    <col min="7" max="7" width="6.85546875" style="69" customWidth="1"/>
    <col min="8" max="8" width="8.42578125" style="69" customWidth="1"/>
    <col min="9" max="9" width="8.7109375" style="69" customWidth="1"/>
    <col min="10" max="10" width="8.140625" style="69" customWidth="1"/>
    <col min="11" max="11" width="2.5703125" style="76" customWidth="1"/>
    <col min="12" max="12" width="5.28515625" style="69" customWidth="1"/>
    <col min="13" max="13" width="4" style="76" bestFit="1" customWidth="1"/>
    <col min="14" max="14" width="4.140625" style="69" customWidth="1"/>
    <col min="15" max="15" width="2.5703125" style="76" customWidth="1"/>
    <col min="16" max="16" width="4.85546875" style="69" customWidth="1"/>
    <col min="17" max="17" width="8.7109375" style="69" customWidth="1"/>
    <col min="18" max="18" width="2.7109375" style="76" customWidth="1"/>
    <col min="19" max="19" width="4.85546875" style="69" bestFit="1" customWidth="1"/>
    <col min="20" max="20" width="9.28515625" style="69" customWidth="1"/>
    <col min="21" max="21" width="4.85546875" style="76" customWidth="1"/>
    <col min="22" max="22" width="4" style="69" bestFit="1" customWidth="1"/>
    <col min="23" max="16384" width="9.140625" style="69"/>
  </cols>
  <sheetData>
    <row r="1" spans="1:23" ht="15.75" thickBot="1">
      <c r="A1" s="125" t="s">
        <v>190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68"/>
    </row>
    <row r="2" spans="1:23" s="84" customFormat="1" ht="36">
      <c r="A2" s="78" t="s">
        <v>16</v>
      </c>
      <c r="B2" s="79" t="s">
        <v>17</v>
      </c>
      <c r="C2" s="80" t="s">
        <v>18</v>
      </c>
      <c r="D2" s="78" t="s">
        <v>0</v>
      </c>
      <c r="E2" s="79" t="s">
        <v>1</v>
      </c>
      <c r="F2" s="82" t="s">
        <v>2</v>
      </c>
      <c r="G2" s="78" t="s">
        <v>3</v>
      </c>
      <c r="H2" s="79" t="s">
        <v>4</v>
      </c>
      <c r="I2" s="82" t="s">
        <v>5</v>
      </c>
      <c r="J2" s="81" t="s">
        <v>10</v>
      </c>
      <c r="K2" s="127" t="s">
        <v>7</v>
      </c>
      <c r="L2" s="128"/>
      <c r="M2" s="127" t="s">
        <v>8</v>
      </c>
      <c r="N2" s="128"/>
      <c r="O2" s="127" t="s">
        <v>9</v>
      </c>
      <c r="P2" s="128"/>
      <c r="Q2" s="81" t="s">
        <v>6</v>
      </c>
      <c r="R2" s="127" t="s">
        <v>13</v>
      </c>
      <c r="S2" s="128"/>
      <c r="T2" s="81" t="s">
        <v>19</v>
      </c>
      <c r="U2" s="127" t="s">
        <v>12</v>
      </c>
      <c r="V2" s="128"/>
      <c r="W2" s="83"/>
    </row>
    <row r="3" spans="1:23">
      <c r="A3" s="61">
        <v>1</v>
      </c>
      <c r="B3" s="62" t="s">
        <v>143</v>
      </c>
      <c r="C3" s="63" t="s">
        <v>54</v>
      </c>
      <c r="D3" s="64">
        <v>12</v>
      </c>
      <c r="E3" s="65">
        <v>0</v>
      </c>
      <c r="F3" s="66">
        <v>0</v>
      </c>
      <c r="G3" s="67">
        <f>IF(D3&lt;=10,D3*1,IF(D3&lt;=20,(10+((D3-10)*1.5)),IF(D3&gt;=21,(25+((D3-20)*2)),0)))</f>
        <v>13</v>
      </c>
      <c r="H3" s="67">
        <f>IF(D3&lt;10,(E3*1)/12,IF(D3&lt;20,(E3*1.5)/12,IF(D3&gt;=20,(E3*2)/12,0)))</f>
        <v>0</v>
      </c>
      <c r="I3" s="67">
        <f>IF(D3&lt;10,(F3*1)/360,IF(D3&lt;20,(F3*1.5)/360,IF(D3&gt;=20,(F3*2)/360,0)))</f>
        <v>0</v>
      </c>
      <c r="J3" s="67">
        <f>SUM(G3:I3)</f>
        <v>13</v>
      </c>
      <c r="K3" s="67" t="s">
        <v>11</v>
      </c>
      <c r="L3" s="67">
        <f>IF(K3="Ε",4,IF(K3="Χ",4,IF(K3="ΧΑ",12,IF(K3="ΜΟ",6,0))))</f>
        <v>4</v>
      </c>
      <c r="M3" s="67">
        <v>0</v>
      </c>
      <c r="N3" s="67">
        <f>IF(M3=1,5,IF(M3=2,11,IF(M3=3,19,IF(M3=4,29,IF(M3=5,39,IF(M3=6,49,0))))))</f>
        <v>0</v>
      </c>
      <c r="O3" s="67" t="s">
        <v>21</v>
      </c>
      <c r="P3" s="67">
        <f>IF(O3="Υ1",5,IF(O3="Υ2",20,IF(O3="Υ3",30,IF(O3="Υ4",1,IF(O3="Υ5",3,IF(O3="Υ6",5,IF(O3="Υ7",2,0)))))))</f>
        <v>0</v>
      </c>
      <c r="Q3" s="67">
        <f>SUM(J3,L3,N3,P3)</f>
        <v>17</v>
      </c>
      <c r="R3" s="67" t="s">
        <v>15</v>
      </c>
      <c r="S3" s="67">
        <f>IF(R3="Ν",10,IF(R3="Ο",0,0))</f>
        <v>10</v>
      </c>
      <c r="T3" s="67" t="s">
        <v>14</v>
      </c>
      <c r="U3" s="67"/>
      <c r="V3" s="67">
        <f>IF(U3="ΦΛ",4,IF(U3="ΑΜ",4,IF(U3="ΠΡ",4,0)))</f>
        <v>0</v>
      </c>
      <c r="W3" s="68"/>
    </row>
    <row r="4" spans="1:23">
      <c r="A4" s="70"/>
      <c r="B4" s="71"/>
      <c r="C4" s="71"/>
      <c r="D4" s="72"/>
      <c r="E4" s="72"/>
      <c r="F4" s="72"/>
      <c r="G4" s="73"/>
      <c r="H4" s="73"/>
      <c r="I4" s="73"/>
      <c r="J4" s="74"/>
      <c r="K4" s="72"/>
      <c r="L4" s="75"/>
      <c r="M4" s="72"/>
      <c r="N4" s="75"/>
      <c r="O4" s="72"/>
      <c r="P4" s="75"/>
      <c r="Q4" s="74"/>
      <c r="R4" s="72"/>
      <c r="S4" s="75"/>
      <c r="T4" s="75"/>
      <c r="U4" s="72"/>
      <c r="V4" s="75"/>
    </row>
  </sheetData>
  <autoFilter ref="A2:V3">
    <filterColumn colId="10" showButton="0"/>
    <filterColumn colId="12" showButton="0"/>
    <filterColumn colId="14" showButton="0"/>
    <filterColumn colId="17" showButton="0"/>
    <filterColumn colId="20" showButton="0"/>
    <sortState ref="A3:X5">
      <sortCondition ref="B2:B4"/>
    </sortState>
  </autoFilter>
  <mergeCells count="6">
    <mergeCell ref="A1:V1"/>
    <mergeCell ref="K2:L2"/>
    <mergeCell ref="M2:N2"/>
    <mergeCell ref="O2:P2"/>
    <mergeCell ref="R2:S2"/>
    <mergeCell ref="U2:V2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7"/>
  <sheetViews>
    <sheetView workbookViewId="0">
      <selection activeCell="P6" sqref="P6"/>
    </sheetView>
  </sheetViews>
  <sheetFormatPr defaultColWidth="9.140625" defaultRowHeight="12"/>
  <cols>
    <col min="1" max="1" width="4.140625" style="8" bestFit="1" customWidth="1"/>
    <col min="2" max="2" width="12.7109375" style="8" bestFit="1" customWidth="1"/>
    <col min="3" max="3" width="7.7109375" style="8" bestFit="1" customWidth="1"/>
    <col min="4" max="4" width="5.140625" style="8" customWidth="1"/>
    <col min="5" max="5" width="4.5703125" style="8" customWidth="1"/>
    <col min="6" max="6" width="4.7109375" style="8" customWidth="1"/>
    <col min="7" max="7" width="6.42578125" style="8" customWidth="1"/>
    <col min="8" max="8" width="6.5703125" style="8" bestFit="1" customWidth="1"/>
    <col min="9" max="9" width="7.140625" style="8" bestFit="1" customWidth="1"/>
    <col min="10" max="10" width="8.28515625" style="8" bestFit="1" customWidth="1"/>
    <col min="11" max="11" width="2.28515625" style="43" bestFit="1" customWidth="1"/>
    <col min="12" max="12" width="8" style="8" customWidth="1"/>
    <col min="13" max="13" width="4" style="43" customWidth="1"/>
    <col min="14" max="14" width="4.85546875" style="8" bestFit="1" customWidth="1"/>
    <col min="15" max="15" width="2.28515625" style="43" bestFit="1" customWidth="1"/>
    <col min="16" max="16" width="4" style="8" bestFit="1" customWidth="1"/>
    <col min="17" max="17" width="6.85546875" style="8" bestFit="1" customWidth="1"/>
    <col min="18" max="18" width="2.28515625" style="43" bestFit="1" customWidth="1"/>
    <col min="19" max="19" width="4.85546875" style="8" bestFit="1" customWidth="1"/>
    <col min="20" max="20" width="7.28515625" style="8" bestFit="1" customWidth="1"/>
    <col min="21" max="21" width="3.42578125" style="43" bestFit="1" customWidth="1"/>
    <col min="22" max="22" width="4" style="8" bestFit="1" customWidth="1"/>
    <col min="23" max="16384" width="9.140625" style="8"/>
  </cols>
  <sheetData>
    <row r="1" spans="1:22" ht="22.15" customHeight="1" thickBot="1">
      <c r="A1" s="129" t="s">
        <v>193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1"/>
    </row>
    <row r="2" spans="1:22" s="1" customFormat="1" ht="45" customHeight="1">
      <c r="A2" s="78" t="s">
        <v>16</v>
      </c>
      <c r="B2" s="79" t="s">
        <v>17</v>
      </c>
      <c r="C2" s="80" t="s">
        <v>18</v>
      </c>
      <c r="D2" s="78" t="s">
        <v>0</v>
      </c>
      <c r="E2" s="79" t="s">
        <v>1</v>
      </c>
      <c r="F2" s="82" t="s">
        <v>2</v>
      </c>
      <c r="G2" s="78" t="s">
        <v>3</v>
      </c>
      <c r="H2" s="79" t="s">
        <v>4</v>
      </c>
      <c r="I2" s="82" t="s">
        <v>5</v>
      </c>
      <c r="J2" s="81" t="s">
        <v>10</v>
      </c>
      <c r="K2" s="127" t="s">
        <v>7</v>
      </c>
      <c r="L2" s="132"/>
      <c r="M2" s="133" t="s">
        <v>8</v>
      </c>
      <c r="N2" s="133"/>
      <c r="O2" s="132" t="s">
        <v>9</v>
      </c>
      <c r="P2" s="128"/>
      <c r="Q2" s="81" t="s">
        <v>6</v>
      </c>
      <c r="R2" s="127" t="s">
        <v>13</v>
      </c>
      <c r="S2" s="128"/>
      <c r="T2" s="81" t="s">
        <v>19</v>
      </c>
      <c r="U2" s="127" t="s">
        <v>12</v>
      </c>
      <c r="V2" s="128"/>
    </row>
    <row r="3" spans="1:22">
      <c r="A3" s="2">
        <v>1</v>
      </c>
      <c r="B3" s="3" t="s">
        <v>91</v>
      </c>
      <c r="C3" s="77" t="s">
        <v>105</v>
      </c>
      <c r="D3" s="33">
        <v>12</v>
      </c>
      <c r="E3" s="36">
        <v>2</v>
      </c>
      <c r="F3" s="37">
        <v>13</v>
      </c>
      <c r="G3" s="38">
        <f t="shared" ref="G3:G6" si="0">IF(D3&lt;=10,D3*1,IF(D3&lt;=20,(10+((D3-10)*1.5)),IF(D3&gt;=21,(25+((D3-20)*2)),0)))</f>
        <v>13</v>
      </c>
      <c r="H3" s="38">
        <f t="shared" ref="H3:H6" si="1">IF(D3&lt;10,(E3*1)/12,IF(D3&lt;20,(E3*1.5)/12,IF(D3&gt;=20,(E3*2)/12,0)))</f>
        <v>0.25</v>
      </c>
      <c r="I3" s="38">
        <f t="shared" ref="I3:I6" si="2">IF(D3&lt;10,(F3*1)/360,IF(D3&lt;20,(F3*1.5)/360,IF(D3&gt;=20,(F3*2)/360,0)))</f>
        <v>5.4166666666666669E-2</v>
      </c>
      <c r="J3" s="38">
        <f t="shared" ref="J3:J6" si="3">SUM(G3:I3)</f>
        <v>13.304166666666667</v>
      </c>
      <c r="K3" s="33" t="s">
        <v>11</v>
      </c>
      <c r="L3" s="38">
        <f t="shared" ref="L3:L6" si="4">IF(K3="Ε",4,IF(K3="Χ",4,IF(K3="ΧΑ",12,IF(K3="ΜΟ",6,0))))</f>
        <v>4</v>
      </c>
      <c r="M3" s="33">
        <v>2</v>
      </c>
      <c r="N3" s="38">
        <f t="shared" ref="N3:N6" si="5">IF(M3=1,5,IF(M3=2,11,IF(M3=3,19,IF(M3=4,29,IF(M3=5,39,IF(M3=6,49,0))))))</f>
        <v>11</v>
      </c>
      <c r="O3" s="33" t="s">
        <v>21</v>
      </c>
      <c r="P3" s="38">
        <f>IF(O3="Υ1",5,IF(O3="Υ2",20,IF(O3="Υ3",30,IF(O3="Υ4",1,IF(O3="Υ5",3,IF(O3="Υ6",5,IF(O3="Υ7",2,0)))))))</f>
        <v>0</v>
      </c>
      <c r="Q3" s="38">
        <f t="shared" ref="Q3:Q6" si="6">SUM(J3,L3,N3,P3)</f>
        <v>28.304166666666667</v>
      </c>
      <c r="R3" s="33" t="s">
        <v>15</v>
      </c>
      <c r="S3" s="38">
        <f>IF(R3="Ν",10,IF(R3="Ο",0,0))</f>
        <v>10</v>
      </c>
      <c r="T3" s="41" t="s">
        <v>14</v>
      </c>
      <c r="U3" s="33" t="s">
        <v>14</v>
      </c>
      <c r="V3" s="38">
        <f t="shared" ref="V3:V6" si="7">IF(U3="ΦΛ",4,IF(U3="ΑΜ",4,IF(U3="ΠΡ",4,0)))</f>
        <v>4</v>
      </c>
    </row>
    <row r="4" spans="1:22">
      <c r="A4" s="2">
        <v>2</v>
      </c>
      <c r="B4" s="3" t="s">
        <v>134</v>
      </c>
      <c r="C4" s="77" t="s">
        <v>27</v>
      </c>
      <c r="D4" s="33">
        <v>15</v>
      </c>
      <c r="E4" s="36">
        <v>6</v>
      </c>
      <c r="F4" s="37">
        <v>1</v>
      </c>
      <c r="G4" s="38">
        <f t="shared" si="0"/>
        <v>17.5</v>
      </c>
      <c r="H4" s="38">
        <f t="shared" si="1"/>
        <v>0.75</v>
      </c>
      <c r="I4" s="38">
        <f t="shared" si="2"/>
        <v>4.1666666666666666E-3</v>
      </c>
      <c r="J4" s="38">
        <f t="shared" si="3"/>
        <v>18.254166666666666</v>
      </c>
      <c r="K4" s="33" t="s">
        <v>11</v>
      </c>
      <c r="L4" s="38">
        <f t="shared" si="4"/>
        <v>4</v>
      </c>
      <c r="M4" s="33">
        <v>4</v>
      </c>
      <c r="N4" s="38">
        <f t="shared" si="5"/>
        <v>29</v>
      </c>
      <c r="O4" s="33"/>
      <c r="P4" s="38"/>
      <c r="Q4" s="38">
        <f t="shared" si="6"/>
        <v>51.254166666666663</v>
      </c>
      <c r="R4" s="33" t="s">
        <v>15</v>
      </c>
      <c r="S4" s="38">
        <f>IF(R4="Ν",10,IF(R4="Ο",0,0))</f>
        <v>10</v>
      </c>
      <c r="T4" s="41" t="s">
        <v>14</v>
      </c>
      <c r="U4" s="33" t="s">
        <v>14</v>
      </c>
      <c r="V4" s="38">
        <f t="shared" si="7"/>
        <v>4</v>
      </c>
    </row>
    <row r="5" spans="1:22">
      <c r="A5" s="2">
        <v>3</v>
      </c>
      <c r="B5" s="3" t="s">
        <v>121</v>
      </c>
      <c r="C5" s="77" t="s">
        <v>122</v>
      </c>
      <c r="D5" s="33">
        <v>13</v>
      </c>
      <c r="E5" s="36">
        <v>2</v>
      </c>
      <c r="F5" s="37">
        <v>3</v>
      </c>
      <c r="G5" s="38">
        <f t="shared" si="0"/>
        <v>14.5</v>
      </c>
      <c r="H5" s="38">
        <f t="shared" si="1"/>
        <v>0.25</v>
      </c>
      <c r="I5" s="38">
        <f t="shared" si="2"/>
        <v>1.2500000000000001E-2</v>
      </c>
      <c r="J5" s="38">
        <f t="shared" si="3"/>
        <v>14.762499999999999</v>
      </c>
      <c r="K5" s="33" t="s">
        <v>11</v>
      </c>
      <c r="L5" s="38">
        <f t="shared" si="4"/>
        <v>4</v>
      </c>
      <c r="M5" s="33">
        <v>2</v>
      </c>
      <c r="N5" s="38">
        <f t="shared" si="5"/>
        <v>11</v>
      </c>
      <c r="O5" s="33" t="s">
        <v>21</v>
      </c>
      <c r="P5" s="38">
        <f>IF(O5="Υ1",5,IF(O5="Υ2",20,IF(O5="Υ3",30,IF(O5="Υ4",1,IF(O5="Υ5",3,IF(O5="Υ6",5,IF(O5="Υ7",2,0)))))))</f>
        <v>0</v>
      </c>
      <c r="Q5" s="38">
        <f t="shared" si="6"/>
        <v>29.762499999999999</v>
      </c>
      <c r="R5" s="33" t="s">
        <v>124</v>
      </c>
      <c r="S5" s="38">
        <f>IF(R5="Ν",10,IF(R5="Ο",0,0))</f>
        <v>0</v>
      </c>
      <c r="T5" s="41"/>
      <c r="U5" s="33" t="s">
        <v>14</v>
      </c>
      <c r="V5" s="38">
        <f t="shared" si="7"/>
        <v>4</v>
      </c>
    </row>
    <row r="6" spans="1:22" s="43" customFormat="1">
      <c r="A6" s="2">
        <v>4</v>
      </c>
      <c r="B6" s="34" t="s">
        <v>32</v>
      </c>
      <c r="C6" s="35" t="s">
        <v>123</v>
      </c>
      <c r="D6" s="33">
        <v>11</v>
      </c>
      <c r="E6" s="36">
        <v>5</v>
      </c>
      <c r="F6" s="37">
        <v>14</v>
      </c>
      <c r="G6" s="38">
        <f t="shared" si="0"/>
        <v>11.5</v>
      </c>
      <c r="H6" s="38">
        <f t="shared" si="1"/>
        <v>0.625</v>
      </c>
      <c r="I6" s="38">
        <f t="shared" si="2"/>
        <v>5.8333333333333334E-2</v>
      </c>
      <c r="J6" s="38">
        <f t="shared" si="3"/>
        <v>12.183333333333334</v>
      </c>
      <c r="K6" s="33" t="s">
        <v>11</v>
      </c>
      <c r="L6" s="38">
        <f t="shared" si="4"/>
        <v>4</v>
      </c>
      <c r="M6" s="33">
        <v>2</v>
      </c>
      <c r="N6" s="38">
        <f t="shared" si="5"/>
        <v>11</v>
      </c>
      <c r="O6" s="33" t="s">
        <v>21</v>
      </c>
      <c r="P6" s="38">
        <f>IF(O6="Υ1",5,IF(O6="Υ2",20,IF(O6="Υ3",30,IF(O6="Υ4",1,IF(O6="Υ5",3,IF(O6="Υ6",5,IF(O6="Υ7",2,0)))))))</f>
        <v>0</v>
      </c>
      <c r="Q6" s="38">
        <f t="shared" si="6"/>
        <v>27.183333333333334</v>
      </c>
      <c r="R6" s="33" t="s">
        <v>21</v>
      </c>
      <c r="S6" s="38">
        <f>IF(R6="Ν",10,IF(R6="Ο",0,0))</f>
        <v>0</v>
      </c>
      <c r="T6" s="41"/>
      <c r="U6" s="33"/>
      <c r="V6" s="38">
        <f t="shared" si="7"/>
        <v>0</v>
      </c>
    </row>
    <row r="7" spans="1:22">
      <c r="A7" s="2">
        <v>5</v>
      </c>
      <c r="B7" s="34" t="s">
        <v>189</v>
      </c>
      <c r="C7" s="35" t="s">
        <v>113</v>
      </c>
      <c r="D7" s="33">
        <v>12</v>
      </c>
      <c r="E7" s="36">
        <v>3</v>
      </c>
      <c r="F7" s="37">
        <v>15</v>
      </c>
      <c r="G7" s="38">
        <f t="shared" ref="G7" si="8">IF(D7&lt;=10,D7*1,IF(D7&lt;=20,(10+((D7-10)*1.5)),IF(D7&gt;=21,(25+((D7-20)*2)),0)))</f>
        <v>13</v>
      </c>
      <c r="H7" s="38">
        <f t="shared" ref="H7" si="9">IF(D7&lt;10,(E7*1)/12,IF(D7&lt;20,(E7*1.5)/12,IF(D7&gt;=20,(E7*2)/12,0)))</f>
        <v>0.375</v>
      </c>
      <c r="I7" s="38">
        <f t="shared" ref="I7" si="10">IF(D7&lt;10,(F7*1)/360,IF(D7&lt;20,(F7*1.5)/360,IF(D7&gt;=20,(F7*2)/360,0)))</f>
        <v>6.25E-2</v>
      </c>
      <c r="J7" s="38">
        <f t="shared" ref="J7" si="11">SUM(G7:I7)</f>
        <v>13.4375</v>
      </c>
      <c r="K7" s="33" t="s">
        <v>11</v>
      </c>
      <c r="L7" s="38">
        <f t="shared" ref="L7" si="12">IF(K7="Ε",4,IF(K7="Χ",4,IF(K7="ΧΑ",12,IF(K7="ΜΟ",6,0))))</f>
        <v>4</v>
      </c>
      <c r="M7" s="33">
        <v>1</v>
      </c>
      <c r="N7" s="38">
        <f t="shared" ref="N7" si="13">IF(M7=1,5,IF(M7=2,11,IF(M7=3,19,IF(M7=4,29,IF(M7=5,39,IF(M7=6,49,0))))))</f>
        <v>5</v>
      </c>
      <c r="O7" s="33" t="s">
        <v>21</v>
      </c>
      <c r="P7" s="38">
        <f t="shared" ref="P7" si="14">IF(O7="Υ1",5,IF(O7="Υ2",20,IF(O7="Υ3",30,IF(O7="Υ4",1,IF(O7="Υ5",3,IF(O7="Υ6",5,IF(O7="Υ7",2,0)))))))</f>
        <v>0</v>
      </c>
      <c r="Q7" s="38">
        <f t="shared" ref="Q7" si="15">SUM(J7,L7,N7,P7)</f>
        <v>22.4375</v>
      </c>
      <c r="R7" s="33" t="s">
        <v>21</v>
      </c>
      <c r="S7" s="38">
        <f t="shared" ref="S7" si="16">IF(R7="Ν",10,IF(R7="Ο",0,0))</f>
        <v>0</v>
      </c>
      <c r="T7" s="41"/>
      <c r="U7" s="33"/>
      <c r="V7" s="38">
        <f t="shared" ref="V7" si="17">IF(U7="ΦΛ",4,IF(U7="ΑΜ",4,IF(U7="ΠΡ",4,0)))</f>
        <v>0</v>
      </c>
    </row>
  </sheetData>
  <mergeCells count="6">
    <mergeCell ref="A1:V1"/>
    <mergeCell ref="K2:L2"/>
    <mergeCell ref="M2:N2"/>
    <mergeCell ref="O2:P2"/>
    <mergeCell ref="R2:S2"/>
    <mergeCell ref="U2:V2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8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93"/>
  <sheetViews>
    <sheetView workbookViewId="0">
      <selection sqref="A1:V1"/>
    </sheetView>
  </sheetViews>
  <sheetFormatPr defaultColWidth="9.140625" defaultRowHeight="12"/>
  <cols>
    <col min="1" max="1" width="4.140625" style="8" bestFit="1" customWidth="1"/>
    <col min="2" max="2" width="11.140625" style="8" bestFit="1" customWidth="1"/>
    <col min="3" max="3" width="7.85546875" style="8" bestFit="1" customWidth="1"/>
    <col min="4" max="4" width="4.140625" style="43" bestFit="1" customWidth="1"/>
    <col min="5" max="5" width="4.140625" style="8" bestFit="1" customWidth="1"/>
    <col min="6" max="6" width="4.5703125" style="8" bestFit="1" customWidth="1"/>
    <col min="7" max="7" width="6.42578125" style="8" customWidth="1"/>
    <col min="8" max="8" width="7" style="8" customWidth="1"/>
    <col min="9" max="9" width="7.7109375" style="8" customWidth="1"/>
    <col min="10" max="10" width="8.28515625" style="8" bestFit="1" customWidth="1"/>
    <col min="11" max="11" width="1.85546875" style="43" bestFit="1" customWidth="1"/>
    <col min="12" max="12" width="5.42578125" style="8" customWidth="1"/>
    <col min="13" max="13" width="2" style="43" bestFit="1" customWidth="1"/>
    <col min="14" max="14" width="6.28515625" style="8" customWidth="1"/>
    <col min="15" max="15" width="2.42578125" style="43" bestFit="1" customWidth="1"/>
    <col min="16" max="16" width="5.5703125" style="8" bestFit="1" customWidth="1"/>
    <col min="17" max="17" width="8.28515625" style="8" customWidth="1"/>
    <col min="18" max="18" width="4.28515625" style="43" customWidth="1"/>
    <col min="19" max="19" width="6.140625" style="8" customWidth="1"/>
    <col min="20" max="20" width="7.28515625" style="8" customWidth="1"/>
    <col min="21" max="21" width="3.5703125" style="43" bestFit="1" customWidth="1"/>
    <col min="22" max="22" width="6.85546875" style="8" customWidth="1"/>
    <col min="23" max="35" width="9.140625" style="9"/>
    <col min="36" max="16384" width="9.140625" style="8"/>
  </cols>
  <sheetData>
    <row r="1" spans="1:39" ht="19.149999999999999" customHeight="1">
      <c r="A1" s="129" t="s">
        <v>192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1"/>
    </row>
    <row r="2" spans="1:39" s="97" customFormat="1" ht="57.75" customHeight="1">
      <c r="A2" s="84" t="s">
        <v>16</v>
      </c>
      <c r="B2" s="121" t="s">
        <v>17</v>
      </c>
      <c r="C2" s="121" t="s">
        <v>18</v>
      </c>
      <c r="D2" s="121" t="s">
        <v>0</v>
      </c>
      <c r="E2" s="121" t="s">
        <v>1</v>
      </c>
      <c r="F2" s="121" t="s">
        <v>2</v>
      </c>
      <c r="G2" s="121" t="s">
        <v>3</v>
      </c>
      <c r="H2" s="121" t="s">
        <v>4</v>
      </c>
      <c r="I2" s="121" t="s">
        <v>5</v>
      </c>
      <c r="J2" s="121" t="s">
        <v>10</v>
      </c>
      <c r="K2" s="122" t="s">
        <v>7</v>
      </c>
      <c r="L2" s="122"/>
      <c r="M2" s="122" t="s">
        <v>8</v>
      </c>
      <c r="N2" s="122"/>
      <c r="O2" s="122" t="s">
        <v>9</v>
      </c>
      <c r="P2" s="122"/>
      <c r="Q2" s="121" t="s">
        <v>6</v>
      </c>
      <c r="R2" s="122" t="s">
        <v>13</v>
      </c>
      <c r="S2" s="122"/>
      <c r="T2" s="121" t="s">
        <v>19</v>
      </c>
      <c r="U2" s="122" t="s">
        <v>12</v>
      </c>
      <c r="V2" s="122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"/>
      <c r="AK2" s="1"/>
      <c r="AL2" s="1"/>
      <c r="AM2" s="1"/>
    </row>
    <row r="3" spans="1:39">
      <c r="A3" s="3">
        <v>1</v>
      </c>
      <c r="B3" s="3" t="s">
        <v>79</v>
      </c>
      <c r="C3" s="3" t="s">
        <v>27</v>
      </c>
      <c r="D3" s="36">
        <v>10</v>
      </c>
      <c r="E3" s="36">
        <v>10</v>
      </c>
      <c r="F3" s="36">
        <v>29</v>
      </c>
      <c r="G3" s="99">
        <f>IF(D3&lt;=10,D3*1,IF(D3&lt;=20,(10+((D3-10)*1.5)),IF(D3&gt;=21,(25+((D3-20)*2)),0)))</f>
        <v>10</v>
      </c>
      <c r="H3" s="99">
        <f>IF(D3&lt;10,(E3*1)/12,IF(D3&lt;20,(E3*1.5)/12,IF(D3&gt;=20,(E3*2)/12,0)))</f>
        <v>1.25</v>
      </c>
      <c r="I3" s="99">
        <f>IF(D3&lt;10,(F3*1)/360,IF(D3&lt;20,(F3*1.5)/360,IF(D3&gt;=20,(F3*2)/360,0)))</f>
        <v>0.12083333333333333</v>
      </c>
      <c r="J3" s="100">
        <f>SUM(G3:I3)</f>
        <v>11.370833333333334</v>
      </c>
      <c r="K3" s="36" t="s">
        <v>11</v>
      </c>
      <c r="L3" s="101">
        <f>IF(K3="Ε",4,IF(K3="Χ",4,IF(K3="ΧΑ",12,IF(K3="ΜΟ",6,0))))</f>
        <v>4</v>
      </c>
      <c r="M3" s="36">
        <v>2</v>
      </c>
      <c r="N3" s="29">
        <f>IF(M3=1,5,IF(M3=2,11,IF(M3=3,19,IF(M3=4,29,IF(M3=5,39,IF(M3=6,49,0))))))</f>
        <v>11</v>
      </c>
      <c r="O3" s="36" t="s">
        <v>21</v>
      </c>
      <c r="P3" s="99">
        <f>IF(O3="Υ1",5,IF(O3="Υ2",20,IF(O3="Υ3",30,IF(O3="Υ4",1,IF(O3="Υ5",3,IF(O3="Υ6",5,IF(O3="Υ7",2,0)))))))</f>
        <v>0</v>
      </c>
      <c r="Q3" s="99">
        <f>SUM(J3,L3,N3,P3)</f>
        <v>26.370833333333334</v>
      </c>
      <c r="R3" s="36" t="s">
        <v>21</v>
      </c>
      <c r="S3" s="99">
        <f>IF(R3="Ν",10,IF(R3="Ο",0,0))</f>
        <v>0</v>
      </c>
      <c r="T3" s="29" t="s">
        <v>14</v>
      </c>
      <c r="U3" s="36" t="s">
        <v>14</v>
      </c>
      <c r="V3" s="99">
        <f>IF(U3="ΦΛ",4,IF(U3="ΑΜ",4,IF(U3="ΠΡ",4,0)))</f>
        <v>4</v>
      </c>
    </row>
    <row r="4" spans="1:39">
      <c r="A4" s="3">
        <v>2</v>
      </c>
      <c r="B4" s="3" t="s">
        <v>119</v>
      </c>
      <c r="C4" s="3" t="s">
        <v>120</v>
      </c>
      <c r="D4" s="36">
        <v>9</v>
      </c>
      <c r="E4" s="36">
        <v>4</v>
      </c>
      <c r="F4" s="36">
        <v>5</v>
      </c>
      <c r="G4" s="99">
        <f>IF(D4&lt;=10,D4*1,IF(D4&lt;=20,(10+((D4-10)*1.5)),IF(D4&gt;=21,(25+((D4-20)*2)),0)))</f>
        <v>9</v>
      </c>
      <c r="H4" s="99">
        <f>IF(D4&lt;10,(E4*1)/12,IF(D4&lt;20,(E4*1.5)/12,IF(D4&gt;=20,(E4*2)/12,0)))</f>
        <v>0.33333333333333331</v>
      </c>
      <c r="I4" s="99">
        <f>IF(D4&lt;10,(F4*1)/360,IF(D4&lt;20,(F4*1.5)/360,IF(D4&gt;=20,(F4*2)/360,0)))</f>
        <v>1.3888888888888888E-2</v>
      </c>
      <c r="J4" s="100">
        <f>SUM(G4:I4)</f>
        <v>9.3472222222222232</v>
      </c>
      <c r="K4" s="36" t="s">
        <v>11</v>
      </c>
      <c r="L4" s="101">
        <f>IF(K4="Ε",4,IF(K4="Χ",4,IF(K4="ΧΑ",12,IF(K4="ΜΟ",6,0))))</f>
        <v>4</v>
      </c>
      <c r="M4" s="36">
        <v>2</v>
      </c>
      <c r="N4" s="29">
        <f>IF(M4=1,5,IF(M4=2,11,IF(M4=3,19,IF(M4=4,29,IF(M4=5,39,IF(M4=6,49,0))))))</f>
        <v>11</v>
      </c>
      <c r="O4" s="36" t="s">
        <v>21</v>
      </c>
      <c r="P4" s="99">
        <f>IF(O4="Υ1",5,IF(O4="Υ2",20,IF(O4="Υ3",30,IF(O4="Υ4",1,IF(O4="Υ5",3,IF(O4="Υ6",5,IF(O4="Υ7",2,0)))))))</f>
        <v>0</v>
      </c>
      <c r="Q4" s="99">
        <f>SUM(J4,L4,N4,P4)</f>
        <v>24.347222222222221</v>
      </c>
      <c r="R4" s="36"/>
      <c r="S4" s="99">
        <f>IF(R4="Ν",10,IF(R4="Ο",0,0))</f>
        <v>0</v>
      </c>
      <c r="T4" s="29" t="s">
        <v>14</v>
      </c>
      <c r="U4" s="36" t="s">
        <v>14</v>
      </c>
      <c r="V4" s="99">
        <f>IF(U4="ΦΛ",4,IF(U4="ΑΜ",4,IF(U4="ΠΡ",4,0)))</f>
        <v>4</v>
      </c>
    </row>
    <row r="5" spans="1:39" s="3" customFormat="1">
      <c r="A5" s="3">
        <v>3</v>
      </c>
      <c r="B5" s="3" t="s">
        <v>134</v>
      </c>
      <c r="C5" s="3" t="s">
        <v>172</v>
      </c>
      <c r="D5" s="36">
        <v>10</v>
      </c>
      <c r="E5" s="3">
        <v>0</v>
      </c>
      <c r="F5" s="3">
        <v>0</v>
      </c>
      <c r="G5" s="99">
        <f>IF(D5&lt;=10,D5*1,IF(D5&lt;=20,(10+((D5-10)*1.5)),IF(D5&gt;=21,(25+((D5-20)*2)),0)))</f>
        <v>10</v>
      </c>
      <c r="H5" s="99">
        <f>IF(D5&lt;10,(E5*1)/12,IF(D5&lt;20,(E5*1.5)/12,IF(D5&gt;=20,(E5*2)/12,0)))</f>
        <v>0</v>
      </c>
      <c r="I5" s="99">
        <f>IF(D5&lt;10,(F5*1)/360,IF(D5&lt;20,(F5*1.5)/360,IF(D5&gt;=20,(F5*2)/360,0)))</f>
        <v>0</v>
      </c>
      <c r="J5" s="100">
        <f>SUM(G5:I5)</f>
        <v>10</v>
      </c>
      <c r="K5" s="36" t="s">
        <v>11</v>
      </c>
      <c r="L5" s="101">
        <f>IF(K5="Ε",4,IF(K5="Χ",4,IF(K5="ΧΑ",12,IF(K5="ΜΟ",6,0))))</f>
        <v>4</v>
      </c>
      <c r="M5" s="36">
        <v>1</v>
      </c>
      <c r="N5" s="99">
        <f>IF(M5=1,5,IF(M5=2,11,IF(M5=3,19,IF(M5=4,29,IF(M5=5,39,IF(M5=6,49,0))))))</f>
        <v>5</v>
      </c>
      <c r="O5" s="36" t="s">
        <v>21</v>
      </c>
      <c r="P5" s="99">
        <f>IF(O5="Υ1",5,IF(O5="Υ2",20,IF(O5="Υ3",30,IF(O5="Υ4",1,IF(O5="Υ5",3,IF(O5="Υ6",5,IF(O5="Υ7",2,0)))))))</f>
        <v>0</v>
      </c>
      <c r="Q5" s="99">
        <f>SUM(J5,L5,N5,P5)</f>
        <v>19</v>
      </c>
      <c r="R5" s="36" t="s">
        <v>15</v>
      </c>
      <c r="S5" s="99">
        <f>IF(R5="Ν",10,IF(R5="Ο",0,0))</f>
        <v>10</v>
      </c>
      <c r="T5" s="3" t="s">
        <v>14</v>
      </c>
      <c r="U5" s="36" t="s">
        <v>14</v>
      </c>
      <c r="V5" s="99">
        <f>IF(U5="ΦΛ",4,IF(U5="ΑΜ",4,IF(U5="ΠΡ",4,0)))</f>
        <v>4</v>
      </c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102"/>
    </row>
    <row r="6" spans="1:39" s="3" customFormat="1">
      <c r="A6" s="3">
        <v>4</v>
      </c>
      <c r="B6" s="3" t="s">
        <v>181</v>
      </c>
      <c r="C6" s="3" t="s">
        <v>182</v>
      </c>
      <c r="D6" s="36">
        <v>0</v>
      </c>
      <c r="E6" s="3">
        <v>8</v>
      </c>
      <c r="F6" s="3">
        <v>1</v>
      </c>
      <c r="G6" s="99">
        <f>IF(D6&lt;=10,D6*1,IF(D6&lt;=20,(10+((D6-10)*1.5)),IF(D6&gt;=21,(25+((D6-20)*2)),0)))</f>
        <v>0</v>
      </c>
      <c r="H6" s="99">
        <f>IF(D6&lt;10,(E6*1)/12,IF(D6&lt;20,(E6*1.5)/12,IF(D6&gt;=20,(E6*2)/12,0)))</f>
        <v>0.66666666666666663</v>
      </c>
      <c r="I6" s="99">
        <f>IF(D6&lt;10,(F6*1)/360,IF(D6&lt;20,(F6*1.5)/360,IF(D6&gt;=20,(F6*2)/360,0)))</f>
        <v>2.7777777777777779E-3</v>
      </c>
      <c r="J6" s="100">
        <f>SUM(G6:I6)</f>
        <v>0.6694444444444444</v>
      </c>
      <c r="K6" s="36" t="s">
        <v>11</v>
      </c>
      <c r="L6" s="101">
        <f>IF(K6="Ε",4,IF(K6="Χ",4,IF(K6="ΧΑ",12,IF(K6="ΜΟ",6,0))))</f>
        <v>4</v>
      </c>
      <c r="M6" s="36"/>
      <c r="N6" s="3">
        <f>IF(M6=1,5,IF(M6=2,11,IF(M6=3,19,IF(M6=4,29,IF(M6=5,39,IF(M6=6,49,0))))))</f>
        <v>0</v>
      </c>
      <c r="O6" s="36" t="s">
        <v>21</v>
      </c>
      <c r="P6" s="99">
        <f>IF(O6="Υ1",5,IF(O6="Υ2",20,IF(O6="Υ3",30,IF(O6="Υ4",1,IF(O6="Υ5",3,IF(O6="Υ6",5,IF(O6="Υ7",2,0)))))))</f>
        <v>0</v>
      </c>
      <c r="Q6" s="99">
        <f>SUM(J6,L6,N6,P6)</f>
        <v>4.6694444444444443</v>
      </c>
      <c r="R6" s="36"/>
      <c r="S6" s="99">
        <f>IF(R6="Ν",10,IF(R6="Ο",0,0))</f>
        <v>0</v>
      </c>
      <c r="U6" s="36"/>
      <c r="V6" s="99">
        <f>IF(U6="ΦΛ",4,IF(U6="ΑΜ",4,IF(U6="ΠΡ",4,0)))</f>
        <v>0</v>
      </c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02"/>
    </row>
    <row r="7" spans="1:39">
      <c r="V7" s="9"/>
    </row>
    <row r="8" spans="1:39">
      <c r="V8" s="9"/>
    </row>
    <row r="9" spans="1:39">
      <c r="V9" s="9"/>
    </row>
    <row r="10" spans="1:39">
      <c r="V10" s="9"/>
    </row>
    <row r="11" spans="1:39">
      <c r="V11" s="9"/>
    </row>
    <row r="12" spans="1:39">
      <c r="V12" s="9"/>
    </row>
    <row r="13" spans="1:39">
      <c r="V13" s="9"/>
    </row>
    <row r="14" spans="1:39">
      <c r="V14" s="9"/>
    </row>
    <row r="15" spans="1:39">
      <c r="V15" s="9"/>
    </row>
    <row r="16" spans="1:39">
      <c r="V16" s="9"/>
    </row>
    <row r="17" spans="22:22">
      <c r="V17" s="9"/>
    </row>
    <row r="18" spans="22:22">
      <c r="V18" s="9"/>
    </row>
    <row r="19" spans="22:22">
      <c r="V19" s="9"/>
    </row>
    <row r="20" spans="22:22">
      <c r="V20" s="9"/>
    </row>
    <row r="21" spans="22:22">
      <c r="V21" s="9"/>
    </row>
    <row r="22" spans="22:22">
      <c r="V22" s="9"/>
    </row>
    <row r="23" spans="22:22">
      <c r="V23" s="9"/>
    </row>
    <row r="24" spans="22:22">
      <c r="V24" s="9"/>
    </row>
    <row r="25" spans="22:22">
      <c r="V25" s="9"/>
    </row>
    <row r="26" spans="22:22">
      <c r="V26" s="9"/>
    </row>
    <row r="27" spans="22:22">
      <c r="V27" s="9"/>
    </row>
    <row r="28" spans="22:22">
      <c r="V28" s="9"/>
    </row>
    <row r="29" spans="22:22">
      <c r="V29" s="9"/>
    </row>
    <row r="30" spans="22:22">
      <c r="V30" s="9"/>
    </row>
    <row r="31" spans="22:22">
      <c r="V31" s="9"/>
    </row>
    <row r="32" spans="22:22">
      <c r="V32" s="9"/>
    </row>
    <row r="33" spans="22:22">
      <c r="V33" s="9"/>
    </row>
    <row r="34" spans="22:22">
      <c r="V34" s="9"/>
    </row>
    <row r="35" spans="22:22">
      <c r="V35" s="9"/>
    </row>
    <row r="36" spans="22:22">
      <c r="V36" s="9"/>
    </row>
    <row r="37" spans="22:22">
      <c r="V37" s="9"/>
    </row>
    <row r="38" spans="22:22">
      <c r="V38" s="9"/>
    </row>
    <row r="39" spans="22:22">
      <c r="V39" s="9"/>
    </row>
    <row r="40" spans="22:22">
      <c r="V40" s="9"/>
    </row>
    <row r="41" spans="22:22">
      <c r="V41" s="9"/>
    </row>
    <row r="42" spans="22:22">
      <c r="V42" s="9"/>
    </row>
    <row r="43" spans="22:22">
      <c r="V43" s="9"/>
    </row>
    <row r="44" spans="22:22">
      <c r="V44" s="9"/>
    </row>
    <row r="45" spans="22:22">
      <c r="V45" s="9"/>
    </row>
    <row r="46" spans="22:22">
      <c r="V46" s="9"/>
    </row>
    <row r="47" spans="22:22">
      <c r="V47" s="9"/>
    </row>
    <row r="48" spans="22:22">
      <c r="V48" s="9"/>
    </row>
    <row r="49" spans="22:22">
      <c r="V49" s="9"/>
    </row>
    <row r="50" spans="22:22">
      <c r="V50" s="9"/>
    </row>
    <row r="51" spans="22:22">
      <c r="V51" s="9"/>
    </row>
    <row r="52" spans="22:22">
      <c r="V52" s="9"/>
    </row>
    <row r="53" spans="22:22">
      <c r="V53" s="9"/>
    </row>
    <row r="54" spans="22:22">
      <c r="V54" s="9"/>
    </row>
    <row r="55" spans="22:22">
      <c r="V55" s="9"/>
    </row>
    <row r="56" spans="22:22">
      <c r="V56" s="9"/>
    </row>
    <row r="57" spans="22:22">
      <c r="V57" s="9"/>
    </row>
    <row r="58" spans="22:22">
      <c r="V58" s="9"/>
    </row>
    <row r="59" spans="22:22">
      <c r="V59" s="9"/>
    </row>
    <row r="60" spans="22:22">
      <c r="V60" s="9"/>
    </row>
    <row r="61" spans="22:22">
      <c r="V61" s="9"/>
    </row>
    <row r="62" spans="22:22">
      <c r="V62" s="9"/>
    </row>
    <row r="63" spans="22:22">
      <c r="V63" s="9"/>
    </row>
    <row r="64" spans="22:22">
      <c r="V64" s="9"/>
    </row>
    <row r="65" spans="22:22">
      <c r="V65" s="9"/>
    </row>
    <row r="66" spans="22:22">
      <c r="V66" s="9"/>
    </row>
    <row r="67" spans="22:22">
      <c r="V67" s="9"/>
    </row>
    <row r="68" spans="22:22">
      <c r="V68" s="9"/>
    </row>
    <row r="69" spans="22:22">
      <c r="V69" s="9"/>
    </row>
    <row r="70" spans="22:22">
      <c r="V70" s="9"/>
    </row>
    <row r="71" spans="22:22">
      <c r="V71" s="9"/>
    </row>
    <row r="72" spans="22:22">
      <c r="V72" s="9"/>
    </row>
    <row r="73" spans="22:22">
      <c r="V73" s="9"/>
    </row>
    <row r="74" spans="22:22">
      <c r="V74" s="9"/>
    </row>
    <row r="75" spans="22:22">
      <c r="V75" s="9"/>
    </row>
    <row r="76" spans="22:22">
      <c r="V76" s="9"/>
    </row>
    <row r="77" spans="22:22">
      <c r="V77" s="9"/>
    </row>
    <row r="78" spans="22:22">
      <c r="V78" s="9"/>
    </row>
    <row r="79" spans="22:22">
      <c r="V79" s="9"/>
    </row>
    <row r="80" spans="22:22">
      <c r="V80" s="9"/>
    </row>
    <row r="81" spans="22:22">
      <c r="V81" s="9"/>
    </row>
    <row r="82" spans="22:22">
      <c r="V82" s="9"/>
    </row>
    <row r="83" spans="22:22">
      <c r="V83" s="9"/>
    </row>
    <row r="84" spans="22:22">
      <c r="V84" s="9"/>
    </row>
    <row r="85" spans="22:22">
      <c r="V85" s="9"/>
    </row>
    <row r="86" spans="22:22">
      <c r="V86" s="9"/>
    </row>
    <row r="87" spans="22:22">
      <c r="V87" s="9"/>
    </row>
    <row r="88" spans="22:22">
      <c r="V88" s="9"/>
    </row>
    <row r="89" spans="22:22">
      <c r="V89" s="9"/>
    </row>
    <row r="90" spans="22:22">
      <c r="V90" s="9"/>
    </row>
    <row r="91" spans="22:22">
      <c r="V91" s="9"/>
    </row>
    <row r="92" spans="22:22">
      <c r="V92" s="9"/>
    </row>
    <row r="93" spans="22:22">
      <c r="V93" s="9"/>
    </row>
  </sheetData>
  <mergeCells count="1">
    <mergeCell ref="A1:V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V54"/>
  <sheetViews>
    <sheetView tabSelected="1" view="pageBreakPreview" workbookViewId="0">
      <selection activeCell="L20" sqref="L20"/>
    </sheetView>
  </sheetViews>
  <sheetFormatPr defaultColWidth="9.140625" defaultRowHeight="12"/>
  <cols>
    <col min="1" max="1" width="4.140625" style="8" bestFit="1" customWidth="1"/>
    <col min="2" max="2" width="16.5703125" style="8" bestFit="1" customWidth="1"/>
    <col min="3" max="3" width="13" style="8" customWidth="1"/>
    <col min="4" max="4" width="5.42578125" style="8" bestFit="1" customWidth="1"/>
    <col min="5" max="5" width="4.5703125" style="8" customWidth="1"/>
    <col min="6" max="6" width="6.7109375" style="8" customWidth="1"/>
    <col min="7" max="7" width="6.42578125" style="8" customWidth="1"/>
    <col min="8" max="8" width="7" style="8" customWidth="1"/>
    <col min="9" max="9" width="7.7109375" style="8" customWidth="1"/>
    <col min="10" max="10" width="8.85546875" style="8" customWidth="1"/>
    <col min="11" max="11" width="1.85546875" style="36" bestFit="1" customWidth="1"/>
    <col min="12" max="12" width="5.42578125" style="8" customWidth="1"/>
    <col min="13" max="13" width="4.42578125" style="43" bestFit="1" customWidth="1"/>
    <col min="14" max="14" width="6.28515625" style="8" customWidth="1"/>
    <col min="15" max="15" width="2.28515625" style="43" bestFit="1" customWidth="1"/>
    <col min="16" max="16" width="9.140625" style="8"/>
    <col min="17" max="17" width="8.28515625" style="8" customWidth="1"/>
    <col min="18" max="18" width="2.140625" style="43" bestFit="1" customWidth="1"/>
    <col min="19" max="19" width="6.5703125" style="8" customWidth="1"/>
    <col min="20" max="20" width="6.42578125" style="8" bestFit="1" customWidth="1"/>
    <col min="21" max="21" width="4.7109375" style="43" customWidth="1"/>
    <col min="22" max="22" width="9.42578125" style="8" customWidth="1"/>
    <col min="23" max="16384" width="9.140625" style="8"/>
  </cols>
  <sheetData>
    <row r="1" spans="1:22" ht="15.75" thickBot="1">
      <c r="A1" s="125" t="s">
        <v>191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</row>
    <row r="2" spans="1:22" s="1" customFormat="1" ht="57.75" customHeight="1">
      <c r="A2" s="84" t="s">
        <v>16</v>
      </c>
      <c r="B2" s="84" t="s">
        <v>17</v>
      </c>
      <c r="C2" s="118" t="s">
        <v>18</v>
      </c>
      <c r="D2" s="118" t="s">
        <v>0</v>
      </c>
      <c r="E2" s="84" t="s">
        <v>1</v>
      </c>
      <c r="F2" s="84" t="s">
        <v>2</v>
      </c>
      <c r="G2" s="84" t="s">
        <v>3</v>
      </c>
      <c r="H2" s="84" t="s">
        <v>4</v>
      </c>
      <c r="I2" s="84" t="s">
        <v>5</v>
      </c>
      <c r="J2" s="117" t="s">
        <v>10</v>
      </c>
      <c r="K2" s="133" t="s">
        <v>7</v>
      </c>
      <c r="L2" s="133"/>
      <c r="M2" s="133" t="s">
        <v>8</v>
      </c>
      <c r="N2" s="133"/>
      <c r="O2" s="133" t="s">
        <v>9</v>
      </c>
      <c r="P2" s="133"/>
      <c r="Q2" s="84" t="s">
        <v>6</v>
      </c>
      <c r="R2" s="133" t="s">
        <v>13</v>
      </c>
      <c r="S2" s="133"/>
      <c r="T2" s="84" t="s">
        <v>19</v>
      </c>
      <c r="U2" s="133" t="s">
        <v>12</v>
      </c>
      <c r="V2" s="133"/>
    </row>
    <row r="3" spans="1:22" s="109" customFormat="1">
      <c r="A3" s="98">
        <v>1</v>
      </c>
      <c r="B3" s="30" t="s">
        <v>174</v>
      </c>
      <c r="C3" s="30" t="s">
        <v>175</v>
      </c>
      <c r="D3" s="124">
        <v>17</v>
      </c>
      <c r="E3" s="36">
        <v>8</v>
      </c>
      <c r="F3" s="36">
        <v>16</v>
      </c>
      <c r="G3" s="107">
        <f t="shared" ref="G3:G10" si="0">IF(D3&lt;=10,D3*1,IF(D3&lt;=20,(10+((D3-10)*1.5)),IF(D3&gt;=21,(25+((D3-20)*2)),0)))</f>
        <v>20.5</v>
      </c>
      <c r="H3" s="107">
        <f>IF(D3&lt;10,(E3*1)/12,IF(D3&lt;20,(E3*1.5)/12,IF(D3&gt;=20,(E3*2)/12,0)))</f>
        <v>1</v>
      </c>
      <c r="I3" s="107">
        <f>IF(D3&lt;10,(F3*1)/360,IF(D3&lt;20,(F3*1.5)/360,IF(D3&gt;=20,(F3*2)/360,0)))</f>
        <v>6.6666666666666666E-2</v>
      </c>
      <c r="J3" s="108">
        <f t="shared" ref="J3:J10" si="1">SUM(G3:I3)</f>
        <v>21.566666666666666</v>
      </c>
      <c r="K3" s="107" t="s">
        <v>11</v>
      </c>
      <c r="L3" s="107">
        <f t="shared" ref="L3:L10" si="2">IF(K3="Ε",4,IF(K3="Χ",4,IF(K3="ΧΑ",12,IF(K3="ΜΟ",6,0))))</f>
        <v>4</v>
      </c>
      <c r="M3" s="36">
        <v>0</v>
      </c>
      <c r="N3" s="107">
        <f t="shared" ref="N3:N10" si="3">IF(M3=1,5,IF(M3=2,11,IF(M3=3,19,IF(M3=4,29,IF(M3=5,39,IF(M3=6,49,0))))))</f>
        <v>0</v>
      </c>
      <c r="O3" s="107" t="s">
        <v>21</v>
      </c>
      <c r="P3" s="107">
        <f t="shared" ref="P3:P10" si="4">IF(O3="Υ1",5,IF(O3="Υ2",20,IF(O3="Υ3",30,IF(O3="Υ4",1,IF(O3="Υ5",3,IF(O3="Υ6",5,IF(O3="Υ7",2,0)))))))</f>
        <v>0</v>
      </c>
      <c r="Q3" s="107">
        <f t="shared" ref="Q3:Q10" si="5">SUM(J3,L3,N3,P3)</f>
        <v>25.566666666666666</v>
      </c>
      <c r="R3" s="107" t="s">
        <v>21</v>
      </c>
      <c r="S3" s="107">
        <f t="shared" ref="S3:S10" si="6">IF(R3="Ν",10,IF(R3="Ο",0,0))</f>
        <v>0</v>
      </c>
      <c r="T3" s="107"/>
      <c r="U3" s="107"/>
      <c r="V3" s="107">
        <f t="shared" ref="V3:V10" si="7">IF(U3="ΦΛ",4,IF(U3="ΑΜ",4,IF(U3="ΠΡ",4,0)))</f>
        <v>0</v>
      </c>
    </row>
    <row r="4" spans="1:22">
      <c r="A4" s="36">
        <v>2</v>
      </c>
      <c r="B4" s="3" t="s">
        <v>110</v>
      </c>
      <c r="C4" s="3" t="s">
        <v>84</v>
      </c>
      <c r="D4" s="36">
        <v>11</v>
      </c>
      <c r="E4" s="36">
        <v>3</v>
      </c>
      <c r="F4" s="36">
        <v>1</v>
      </c>
      <c r="G4" s="107">
        <f t="shared" si="0"/>
        <v>11.5</v>
      </c>
      <c r="H4" s="107">
        <f t="shared" ref="H4:H10" si="8">IF(D4&lt;10,(E4*1)/12,IF(D4&lt;20,(E4*1.5)/12,IF(D4&gt;=20,(E4*2)/12,0)))</f>
        <v>0.375</v>
      </c>
      <c r="I4" s="107">
        <f t="shared" ref="I4:I10" si="9">IF(D4&lt;10,(F4*1)/360,IF(D4&lt;20,(F4*1.5)/360,IF(D4&gt;=20,(F4*2)/360,0)))</f>
        <v>4.1666666666666666E-3</v>
      </c>
      <c r="J4" s="110">
        <f t="shared" si="1"/>
        <v>11.879166666666666</v>
      </c>
      <c r="K4" s="36" t="s">
        <v>11</v>
      </c>
      <c r="L4" s="107">
        <f t="shared" si="2"/>
        <v>4</v>
      </c>
      <c r="M4" s="36">
        <v>4</v>
      </c>
      <c r="N4" s="107">
        <f t="shared" si="3"/>
        <v>29</v>
      </c>
      <c r="O4" s="36" t="s">
        <v>21</v>
      </c>
      <c r="P4" s="107">
        <f t="shared" si="4"/>
        <v>0</v>
      </c>
      <c r="Q4" s="107">
        <f t="shared" si="5"/>
        <v>44.879166666666663</v>
      </c>
      <c r="R4" s="36" t="s">
        <v>21</v>
      </c>
      <c r="S4" s="107">
        <f t="shared" si="6"/>
        <v>0</v>
      </c>
      <c r="T4" s="56"/>
      <c r="U4" s="36" t="s">
        <v>14</v>
      </c>
      <c r="V4" s="107">
        <f t="shared" si="7"/>
        <v>4</v>
      </c>
    </row>
    <row r="5" spans="1:22">
      <c r="A5" s="36">
        <v>3</v>
      </c>
      <c r="B5" s="3" t="s">
        <v>116</v>
      </c>
      <c r="C5" s="3" t="s">
        <v>31</v>
      </c>
      <c r="D5" s="36">
        <v>15</v>
      </c>
      <c r="E5" s="36">
        <v>8</v>
      </c>
      <c r="F5" s="36">
        <v>9</v>
      </c>
      <c r="G5" s="107">
        <f t="shared" si="0"/>
        <v>17.5</v>
      </c>
      <c r="H5" s="107">
        <f t="shared" si="8"/>
        <v>1</v>
      </c>
      <c r="I5" s="107">
        <f t="shared" si="9"/>
        <v>3.7499999999999999E-2</v>
      </c>
      <c r="J5" s="110">
        <f t="shared" si="1"/>
        <v>18.537500000000001</v>
      </c>
      <c r="K5" s="36" t="s">
        <v>11</v>
      </c>
      <c r="L5" s="107">
        <f t="shared" si="2"/>
        <v>4</v>
      </c>
      <c r="M5" s="36">
        <v>2</v>
      </c>
      <c r="N5" s="107">
        <f t="shared" si="3"/>
        <v>11</v>
      </c>
      <c r="O5" s="36" t="s">
        <v>21</v>
      </c>
      <c r="P5" s="107">
        <f t="shared" si="4"/>
        <v>0</v>
      </c>
      <c r="Q5" s="107">
        <f t="shared" si="5"/>
        <v>33.537500000000001</v>
      </c>
      <c r="R5" s="36" t="s">
        <v>15</v>
      </c>
      <c r="S5" s="107">
        <f t="shared" si="6"/>
        <v>10</v>
      </c>
      <c r="T5" s="56" t="s">
        <v>14</v>
      </c>
      <c r="U5" s="36" t="s">
        <v>14</v>
      </c>
      <c r="V5" s="107">
        <f t="shared" si="7"/>
        <v>4</v>
      </c>
    </row>
    <row r="6" spans="1:22">
      <c r="A6" s="36">
        <v>4</v>
      </c>
      <c r="B6" s="3" t="s">
        <v>111</v>
      </c>
      <c r="C6" s="3" t="s">
        <v>112</v>
      </c>
      <c r="D6" s="36">
        <v>15</v>
      </c>
      <c r="E6" s="36">
        <v>10</v>
      </c>
      <c r="F6" s="36">
        <v>6</v>
      </c>
      <c r="G6" s="107">
        <f t="shared" si="0"/>
        <v>17.5</v>
      </c>
      <c r="H6" s="107">
        <f t="shared" si="8"/>
        <v>1.25</v>
      </c>
      <c r="I6" s="107">
        <f t="shared" si="9"/>
        <v>2.5000000000000001E-2</v>
      </c>
      <c r="J6" s="110">
        <f t="shared" si="1"/>
        <v>18.774999999999999</v>
      </c>
      <c r="K6" s="36" t="s">
        <v>11</v>
      </c>
      <c r="L6" s="107">
        <f t="shared" si="2"/>
        <v>4</v>
      </c>
      <c r="M6" s="36">
        <v>1</v>
      </c>
      <c r="N6" s="107">
        <f t="shared" si="3"/>
        <v>5</v>
      </c>
      <c r="O6" s="36" t="s">
        <v>21</v>
      </c>
      <c r="P6" s="107">
        <f t="shared" si="4"/>
        <v>0</v>
      </c>
      <c r="Q6" s="107">
        <f t="shared" si="5"/>
        <v>27.774999999999999</v>
      </c>
      <c r="R6" s="36"/>
      <c r="S6" s="107">
        <f t="shared" si="6"/>
        <v>0</v>
      </c>
      <c r="T6" s="56"/>
      <c r="U6" s="36"/>
      <c r="V6" s="107">
        <f t="shared" si="7"/>
        <v>0</v>
      </c>
    </row>
    <row r="7" spans="1:22">
      <c r="A7" s="98">
        <v>5</v>
      </c>
      <c r="B7" s="17" t="s">
        <v>173</v>
      </c>
      <c r="C7" s="3" t="s">
        <v>20</v>
      </c>
      <c r="D7" s="36">
        <v>14</v>
      </c>
      <c r="E7" s="47">
        <v>0</v>
      </c>
      <c r="F7" s="47">
        <v>0</v>
      </c>
      <c r="G7" s="107">
        <f t="shared" si="0"/>
        <v>16</v>
      </c>
      <c r="H7" s="107">
        <f t="shared" si="8"/>
        <v>0</v>
      </c>
      <c r="I7" s="107">
        <f t="shared" si="9"/>
        <v>0</v>
      </c>
      <c r="J7" s="110">
        <f t="shared" si="1"/>
        <v>16</v>
      </c>
      <c r="K7" s="36" t="s">
        <v>11</v>
      </c>
      <c r="L7" s="107">
        <f t="shared" si="2"/>
        <v>4</v>
      </c>
      <c r="M7" s="36">
        <v>2</v>
      </c>
      <c r="N7" s="107">
        <f t="shared" si="3"/>
        <v>11</v>
      </c>
      <c r="O7" s="36" t="s">
        <v>21</v>
      </c>
      <c r="P7" s="107">
        <f t="shared" si="4"/>
        <v>0</v>
      </c>
      <c r="Q7" s="107">
        <f t="shared" si="5"/>
        <v>31</v>
      </c>
      <c r="R7" s="36" t="s">
        <v>15</v>
      </c>
      <c r="S7" s="107">
        <f t="shared" si="6"/>
        <v>10</v>
      </c>
      <c r="T7" s="56" t="s">
        <v>41</v>
      </c>
      <c r="U7" s="36"/>
      <c r="V7" s="107">
        <f t="shared" si="7"/>
        <v>0</v>
      </c>
    </row>
    <row r="8" spans="1:22">
      <c r="A8" s="36">
        <v>6</v>
      </c>
      <c r="B8" s="111" t="s">
        <v>135</v>
      </c>
      <c r="C8" s="62" t="s">
        <v>136</v>
      </c>
      <c r="D8" s="65">
        <v>23</v>
      </c>
      <c r="E8" s="112">
        <v>4</v>
      </c>
      <c r="F8" s="112">
        <v>8</v>
      </c>
      <c r="G8" s="107">
        <f t="shared" si="0"/>
        <v>31</v>
      </c>
      <c r="H8" s="107">
        <f t="shared" si="8"/>
        <v>0.66666666666666663</v>
      </c>
      <c r="I8" s="107">
        <f t="shared" si="9"/>
        <v>4.4444444444444446E-2</v>
      </c>
      <c r="J8" s="110">
        <f t="shared" si="1"/>
        <v>31.711111111111112</v>
      </c>
      <c r="K8" s="65" t="s">
        <v>11</v>
      </c>
      <c r="L8" s="107">
        <f t="shared" si="2"/>
        <v>4</v>
      </c>
      <c r="M8" s="65">
        <v>0</v>
      </c>
      <c r="N8" s="107">
        <f t="shared" si="3"/>
        <v>0</v>
      </c>
      <c r="O8" s="65" t="s">
        <v>21</v>
      </c>
      <c r="P8" s="107">
        <f t="shared" si="4"/>
        <v>0</v>
      </c>
      <c r="Q8" s="107">
        <f t="shared" si="5"/>
        <v>35.711111111111109</v>
      </c>
      <c r="R8" s="65" t="s">
        <v>15</v>
      </c>
      <c r="S8" s="107">
        <f t="shared" si="6"/>
        <v>10</v>
      </c>
      <c r="T8" s="113" t="s">
        <v>14</v>
      </c>
      <c r="U8" s="65" t="s">
        <v>14</v>
      </c>
      <c r="V8" s="107">
        <f t="shared" si="7"/>
        <v>4</v>
      </c>
    </row>
    <row r="9" spans="1:22">
      <c r="A9" s="36">
        <v>7</v>
      </c>
      <c r="B9" s="3" t="s">
        <v>32</v>
      </c>
      <c r="C9" s="3" t="s">
        <v>33</v>
      </c>
      <c r="D9" s="36">
        <v>8</v>
      </c>
      <c r="E9" s="36">
        <v>3</v>
      </c>
      <c r="F9" s="36">
        <v>4</v>
      </c>
      <c r="G9" s="107">
        <f t="shared" si="0"/>
        <v>8</v>
      </c>
      <c r="H9" s="107">
        <f t="shared" si="8"/>
        <v>0.25</v>
      </c>
      <c r="I9" s="107">
        <f t="shared" si="9"/>
        <v>1.1111111111111112E-2</v>
      </c>
      <c r="J9" s="110">
        <f t="shared" si="1"/>
        <v>8.2611111111111111</v>
      </c>
      <c r="K9" s="36" t="s">
        <v>11</v>
      </c>
      <c r="L9" s="107">
        <f t="shared" si="2"/>
        <v>4</v>
      </c>
      <c r="M9" s="36">
        <v>4</v>
      </c>
      <c r="N9" s="107">
        <f t="shared" si="3"/>
        <v>29</v>
      </c>
      <c r="O9" s="36" t="s">
        <v>21</v>
      </c>
      <c r="P9" s="107">
        <f t="shared" si="4"/>
        <v>0</v>
      </c>
      <c r="Q9" s="107">
        <f t="shared" si="5"/>
        <v>41.261111111111113</v>
      </c>
      <c r="R9" s="36" t="s">
        <v>15</v>
      </c>
      <c r="S9" s="107">
        <f t="shared" si="6"/>
        <v>10</v>
      </c>
      <c r="T9" s="56" t="s">
        <v>14</v>
      </c>
      <c r="U9" s="36" t="s">
        <v>14</v>
      </c>
      <c r="V9" s="107">
        <f t="shared" si="7"/>
        <v>4</v>
      </c>
    </row>
    <row r="10" spans="1:22">
      <c r="A10" s="47">
        <v>8</v>
      </c>
      <c r="B10" s="17" t="s">
        <v>152</v>
      </c>
      <c r="C10" s="3" t="s">
        <v>95</v>
      </c>
      <c r="D10" s="36">
        <v>12</v>
      </c>
      <c r="E10" s="47">
        <v>9</v>
      </c>
      <c r="F10" s="47">
        <v>15</v>
      </c>
      <c r="G10" s="114">
        <f t="shared" si="0"/>
        <v>13</v>
      </c>
      <c r="H10" s="114">
        <f t="shared" si="8"/>
        <v>1.125</v>
      </c>
      <c r="I10" s="114">
        <f t="shared" si="9"/>
        <v>6.25E-2</v>
      </c>
      <c r="J10" s="115">
        <f t="shared" si="1"/>
        <v>14.1875</v>
      </c>
      <c r="K10" s="47" t="s">
        <v>11</v>
      </c>
      <c r="L10" s="114">
        <f t="shared" si="2"/>
        <v>4</v>
      </c>
      <c r="M10" s="47">
        <v>2</v>
      </c>
      <c r="N10" s="114">
        <f t="shared" si="3"/>
        <v>11</v>
      </c>
      <c r="O10" s="47" t="s">
        <v>21</v>
      </c>
      <c r="P10" s="114">
        <f t="shared" si="4"/>
        <v>0</v>
      </c>
      <c r="Q10" s="114">
        <f t="shared" si="5"/>
        <v>29.1875</v>
      </c>
      <c r="R10" s="47" t="s">
        <v>15</v>
      </c>
      <c r="S10" s="114">
        <f t="shared" si="6"/>
        <v>10</v>
      </c>
      <c r="T10" s="116" t="s">
        <v>14</v>
      </c>
      <c r="U10" s="47" t="s">
        <v>14</v>
      </c>
      <c r="V10" s="114">
        <f t="shared" si="7"/>
        <v>4</v>
      </c>
    </row>
    <row r="11" spans="1:22" s="9" customFormat="1">
      <c r="D11" s="103"/>
      <c r="E11" s="103"/>
      <c r="F11" s="103"/>
      <c r="G11" s="104"/>
      <c r="H11" s="104"/>
      <c r="I11" s="104"/>
      <c r="J11" s="105"/>
      <c r="K11" s="103"/>
      <c r="L11" s="106"/>
      <c r="M11" s="103"/>
      <c r="N11" s="106"/>
      <c r="O11" s="103"/>
      <c r="P11" s="106"/>
      <c r="Q11" s="105"/>
      <c r="R11" s="103"/>
      <c r="S11" s="106"/>
      <c r="T11" s="106"/>
      <c r="U11" s="103"/>
      <c r="V11" s="106"/>
    </row>
    <row r="12" spans="1:22" s="9" customFormat="1"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</row>
    <row r="13" spans="1:22" s="9" customFormat="1">
      <c r="D13" s="103"/>
      <c r="E13" s="103"/>
      <c r="F13" s="103"/>
      <c r="G13" s="104"/>
      <c r="H13" s="104"/>
      <c r="I13" s="104"/>
      <c r="J13" s="105"/>
      <c r="K13" s="103"/>
      <c r="L13" s="106"/>
      <c r="M13" s="103"/>
      <c r="N13" s="106"/>
      <c r="O13" s="103"/>
      <c r="P13" s="106"/>
      <c r="Q13" s="105"/>
      <c r="R13" s="103"/>
      <c r="S13" s="106"/>
      <c r="T13" s="106"/>
      <c r="U13" s="103"/>
      <c r="V13" s="106"/>
    </row>
    <row r="14" spans="1:22" s="9" customFormat="1">
      <c r="D14" s="103"/>
      <c r="E14" s="103"/>
      <c r="F14" s="103"/>
      <c r="G14" s="104"/>
      <c r="H14" s="104"/>
      <c r="I14" s="104"/>
      <c r="J14" s="105"/>
      <c r="K14" s="103"/>
      <c r="L14" s="106"/>
      <c r="M14" s="103"/>
      <c r="N14" s="106"/>
      <c r="O14" s="103"/>
      <c r="P14" s="106"/>
      <c r="Q14" s="105"/>
      <c r="R14" s="103"/>
      <c r="S14" s="106"/>
      <c r="T14" s="106"/>
      <c r="U14" s="103"/>
      <c r="V14" s="106"/>
    </row>
    <row r="15" spans="1:22" s="9" customFormat="1">
      <c r="K15" s="103"/>
      <c r="M15" s="103"/>
      <c r="O15" s="103"/>
      <c r="R15" s="103"/>
      <c r="U15" s="103"/>
    </row>
    <row r="16" spans="1:22" s="9" customFormat="1">
      <c r="D16" s="103"/>
      <c r="E16" s="103"/>
      <c r="F16" s="103"/>
      <c r="G16" s="104"/>
      <c r="H16" s="104"/>
      <c r="I16" s="104"/>
      <c r="J16" s="105"/>
      <c r="K16" s="103"/>
      <c r="L16" s="106"/>
      <c r="M16" s="103"/>
      <c r="N16" s="106"/>
      <c r="O16" s="103"/>
      <c r="P16" s="106"/>
      <c r="Q16" s="105"/>
      <c r="R16" s="103"/>
      <c r="S16" s="106"/>
      <c r="T16" s="106"/>
      <c r="U16" s="103"/>
      <c r="V16" s="106"/>
    </row>
    <row r="17" spans="4:22" s="9" customFormat="1">
      <c r="D17" s="103"/>
      <c r="E17" s="103"/>
      <c r="F17" s="103"/>
      <c r="G17" s="104"/>
      <c r="H17" s="104"/>
      <c r="I17" s="104"/>
      <c r="J17" s="105"/>
      <c r="K17" s="103"/>
      <c r="L17" s="106"/>
      <c r="M17" s="103"/>
      <c r="N17" s="106"/>
      <c r="O17" s="103"/>
      <c r="P17" s="106"/>
      <c r="Q17" s="105"/>
      <c r="R17" s="103"/>
      <c r="S17" s="106"/>
      <c r="T17" s="106"/>
      <c r="U17" s="103"/>
      <c r="V17" s="106"/>
    </row>
    <row r="18" spans="4:22" s="9" customFormat="1">
      <c r="D18" s="103"/>
      <c r="E18" s="103"/>
      <c r="F18" s="103"/>
      <c r="G18" s="104"/>
      <c r="H18" s="104"/>
      <c r="I18" s="104"/>
      <c r="J18" s="105"/>
      <c r="K18" s="103"/>
      <c r="L18" s="106"/>
      <c r="M18" s="103"/>
      <c r="N18" s="106"/>
      <c r="O18" s="103"/>
      <c r="P18" s="106"/>
      <c r="Q18" s="105"/>
      <c r="R18" s="103"/>
      <c r="S18" s="106"/>
      <c r="T18" s="106"/>
      <c r="U18" s="103"/>
      <c r="V18" s="106"/>
    </row>
    <row r="19" spans="4:22" s="9" customFormat="1">
      <c r="D19" s="103"/>
      <c r="E19" s="103"/>
      <c r="F19" s="103"/>
      <c r="G19" s="104"/>
      <c r="H19" s="104"/>
      <c r="I19" s="104"/>
      <c r="J19" s="105"/>
      <c r="K19" s="103"/>
      <c r="L19" s="106"/>
      <c r="M19" s="103"/>
      <c r="N19" s="106"/>
      <c r="O19" s="103"/>
      <c r="P19" s="106"/>
      <c r="Q19" s="105"/>
      <c r="R19" s="103"/>
      <c r="S19" s="106"/>
      <c r="T19" s="106"/>
      <c r="U19" s="103"/>
      <c r="V19" s="106"/>
    </row>
    <row r="20" spans="4:22" s="9" customFormat="1">
      <c r="D20" s="103"/>
      <c r="E20" s="103"/>
      <c r="F20" s="103"/>
      <c r="G20" s="104"/>
      <c r="H20" s="104"/>
      <c r="I20" s="104"/>
      <c r="J20" s="105"/>
      <c r="K20" s="103"/>
      <c r="L20" s="106"/>
      <c r="M20" s="103"/>
      <c r="N20" s="106"/>
      <c r="O20" s="103"/>
      <c r="P20" s="106"/>
      <c r="Q20" s="105"/>
      <c r="R20" s="103"/>
      <c r="S20" s="106"/>
      <c r="T20" s="106"/>
      <c r="U20" s="103"/>
      <c r="V20" s="106"/>
    </row>
    <row r="21" spans="4:22" s="9" customFormat="1">
      <c r="D21" s="103"/>
      <c r="E21" s="103"/>
      <c r="F21" s="103"/>
      <c r="G21" s="104"/>
      <c r="H21" s="104"/>
      <c r="I21" s="104"/>
      <c r="J21" s="105"/>
      <c r="K21" s="103"/>
      <c r="L21" s="106"/>
      <c r="M21" s="103"/>
      <c r="N21" s="106"/>
      <c r="O21" s="103"/>
      <c r="P21" s="106"/>
      <c r="Q21" s="105"/>
      <c r="R21" s="103"/>
      <c r="S21" s="106"/>
      <c r="T21" s="106"/>
      <c r="U21" s="103"/>
      <c r="V21" s="106"/>
    </row>
    <row r="22" spans="4:22" s="9" customFormat="1">
      <c r="D22" s="103"/>
      <c r="E22" s="103"/>
      <c r="F22" s="103"/>
      <c r="G22" s="104"/>
      <c r="H22" s="104"/>
      <c r="I22" s="104"/>
      <c r="J22" s="105"/>
      <c r="K22" s="103"/>
      <c r="L22" s="106"/>
      <c r="M22" s="103"/>
      <c r="N22" s="106"/>
      <c r="O22" s="103"/>
      <c r="P22" s="106"/>
      <c r="Q22" s="105"/>
      <c r="R22" s="103"/>
      <c r="S22" s="106"/>
      <c r="T22" s="106"/>
      <c r="U22" s="103"/>
      <c r="V22" s="106"/>
    </row>
    <row r="23" spans="4:22" s="9" customFormat="1">
      <c r="K23" s="103"/>
      <c r="M23" s="103"/>
      <c r="O23" s="103"/>
      <c r="R23" s="103"/>
      <c r="U23" s="103"/>
    </row>
    <row r="24" spans="4:22" s="9" customFormat="1">
      <c r="K24" s="103"/>
      <c r="M24" s="103"/>
      <c r="O24" s="103"/>
      <c r="R24" s="103"/>
      <c r="U24" s="103"/>
    </row>
    <row r="25" spans="4:22" s="9" customFormat="1">
      <c r="K25" s="103"/>
      <c r="M25" s="103"/>
      <c r="O25" s="103"/>
      <c r="R25" s="103"/>
      <c r="U25" s="103"/>
    </row>
    <row r="26" spans="4:22" s="9" customFormat="1">
      <c r="K26" s="103"/>
      <c r="M26" s="103"/>
      <c r="O26" s="103"/>
      <c r="R26" s="103"/>
      <c r="U26" s="103"/>
    </row>
    <row r="27" spans="4:22" s="9" customFormat="1">
      <c r="K27" s="103"/>
      <c r="M27" s="103"/>
      <c r="O27" s="103"/>
      <c r="R27" s="103"/>
      <c r="U27" s="103"/>
    </row>
    <row r="28" spans="4:22" s="9" customFormat="1">
      <c r="K28" s="103"/>
      <c r="M28" s="103"/>
      <c r="O28" s="103"/>
      <c r="R28" s="103"/>
      <c r="U28" s="103"/>
    </row>
    <row r="29" spans="4:22" s="9" customFormat="1">
      <c r="K29" s="103"/>
      <c r="M29" s="103"/>
      <c r="O29" s="103"/>
      <c r="R29" s="103"/>
      <c r="U29" s="103"/>
    </row>
    <row r="30" spans="4:22" s="9" customFormat="1">
      <c r="K30" s="103"/>
      <c r="M30" s="103"/>
      <c r="O30" s="103"/>
      <c r="R30" s="103"/>
      <c r="U30" s="103"/>
    </row>
    <row r="31" spans="4:22" s="9" customFormat="1">
      <c r="K31" s="103"/>
      <c r="M31" s="103"/>
      <c r="O31" s="103"/>
      <c r="R31" s="103"/>
      <c r="U31" s="103"/>
    </row>
    <row r="32" spans="4:22" s="9" customFormat="1">
      <c r="K32" s="103"/>
      <c r="M32" s="103"/>
      <c r="O32" s="103"/>
      <c r="R32" s="103"/>
      <c r="U32" s="103"/>
    </row>
    <row r="33" spans="11:21" s="9" customFormat="1">
      <c r="K33" s="103"/>
      <c r="M33" s="103"/>
      <c r="O33" s="103"/>
      <c r="R33" s="103"/>
      <c r="U33" s="103"/>
    </row>
    <row r="34" spans="11:21" s="9" customFormat="1">
      <c r="K34" s="103"/>
      <c r="M34" s="103"/>
      <c r="O34" s="103"/>
      <c r="R34" s="103"/>
      <c r="U34" s="103"/>
    </row>
    <row r="35" spans="11:21" s="9" customFormat="1">
      <c r="K35" s="103"/>
      <c r="M35" s="103"/>
      <c r="O35" s="103"/>
      <c r="R35" s="103"/>
      <c r="U35" s="103"/>
    </row>
    <row r="36" spans="11:21" s="9" customFormat="1">
      <c r="K36" s="103"/>
      <c r="M36" s="103"/>
      <c r="O36" s="103"/>
      <c r="R36" s="103"/>
      <c r="U36" s="103"/>
    </row>
    <row r="37" spans="11:21" s="9" customFormat="1">
      <c r="K37" s="103"/>
      <c r="M37" s="103"/>
      <c r="O37" s="103"/>
      <c r="R37" s="103"/>
      <c r="U37" s="103"/>
    </row>
    <row r="38" spans="11:21" s="9" customFormat="1">
      <c r="K38" s="103"/>
      <c r="M38" s="103"/>
      <c r="O38" s="103"/>
      <c r="R38" s="103"/>
      <c r="U38" s="103"/>
    </row>
    <row r="39" spans="11:21" s="9" customFormat="1">
      <c r="K39" s="103"/>
      <c r="M39" s="103"/>
      <c r="O39" s="103"/>
      <c r="R39" s="103"/>
      <c r="U39" s="103"/>
    </row>
    <row r="40" spans="11:21" s="9" customFormat="1">
      <c r="K40" s="103"/>
      <c r="M40" s="103"/>
      <c r="O40" s="103"/>
      <c r="R40" s="103"/>
      <c r="U40" s="103"/>
    </row>
    <row r="41" spans="11:21" s="9" customFormat="1">
      <c r="K41" s="103"/>
      <c r="M41" s="103"/>
      <c r="O41" s="103"/>
      <c r="R41" s="103"/>
      <c r="U41" s="103"/>
    </row>
    <row r="42" spans="11:21" s="9" customFormat="1">
      <c r="K42" s="103"/>
      <c r="M42" s="103"/>
      <c r="O42" s="103"/>
      <c r="R42" s="103"/>
      <c r="U42" s="103"/>
    </row>
    <row r="43" spans="11:21" s="9" customFormat="1">
      <c r="K43" s="103"/>
      <c r="M43" s="103"/>
      <c r="O43" s="103"/>
      <c r="R43" s="103"/>
      <c r="U43" s="103"/>
    </row>
    <row r="44" spans="11:21" s="9" customFormat="1">
      <c r="K44" s="103"/>
      <c r="M44" s="103"/>
      <c r="O44" s="103"/>
      <c r="R44" s="103"/>
      <c r="U44" s="103"/>
    </row>
    <row r="45" spans="11:21" s="9" customFormat="1">
      <c r="K45" s="103"/>
      <c r="M45" s="103"/>
      <c r="O45" s="103"/>
      <c r="R45" s="103"/>
      <c r="U45" s="103"/>
    </row>
    <row r="46" spans="11:21" s="9" customFormat="1">
      <c r="K46" s="103"/>
      <c r="M46" s="103"/>
      <c r="O46" s="103"/>
      <c r="R46" s="103"/>
      <c r="U46" s="103"/>
    </row>
    <row r="47" spans="11:21" s="9" customFormat="1">
      <c r="K47" s="103"/>
      <c r="M47" s="103"/>
      <c r="O47" s="103"/>
      <c r="R47" s="103"/>
      <c r="U47" s="103"/>
    </row>
    <row r="48" spans="11:21" s="9" customFormat="1">
      <c r="K48" s="103"/>
      <c r="M48" s="103"/>
      <c r="O48" s="103"/>
      <c r="R48" s="103"/>
      <c r="U48" s="103"/>
    </row>
    <row r="49" spans="11:21" s="9" customFormat="1">
      <c r="K49" s="103"/>
      <c r="M49" s="103"/>
      <c r="O49" s="103"/>
      <c r="R49" s="103"/>
      <c r="U49" s="103"/>
    </row>
    <row r="50" spans="11:21" s="9" customFormat="1">
      <c r="K50" s="103"/>
      <c r="M50" s="103"/>
      <c r="O50" s="103"/>
      <c r="R50" s="103"/>
      <c r="U50" s="103"/>
    </row>
    <row r="51" spans="11:21" s="9" customFormat="1">
      <c r="K51" s="103"/>
      <c r="M51" s="103"/>
      <c r="O51" s="103"/>
      <c r="R51" s="103"/>
      <c r="U51" s="103"/>
    </row>
    <row r="52" spans="11:21" s="9" customFormat="1">
      <c r="K52" s="103"/>
      <c r="M52" s="103"/>
      <c r="O52" s="103"/>
      <c r="R52" s="103"/>
      <c r="U52" s="103"/>
    </row>
    <row r="53" spans="11:21" s="9" customFormat="1">
      <c r="K53" s="103"/>
      <c r="M53" s="103"/>
      <c r="O53" s="103"/>
      <c r="R53" s="103"/>
      <c r="U53" s="103"/>
    </row>
    <row r="54" spans="11:21" s="9" customFormat="1">
      <c r="K54" s="103"/>
      <c r="M54" s="103"/>
      <c r="O54" s="103"/>
      <c r="R54" s="103"/>
      <c r="U54" s="103"/>
    </row>
  </sheetData>
  <mergeCells count="7">
    <mergeCell ref="A1:V1"/>
    <mergeCell ref="B12:V12"/>
    <mergeCell ref="K2:L2"/>
    <mergeCell ref="M2:N2"/>
    <mergeCell ref="O2:P2"/>
    <mergeCell ref="R2:S2"/>
    <mergeCell ref="U2:V2"/>
  </mergeCells>
  <phoneticPr fontId="1" type="noConversion"/>
  <printOptions horizontalCentered="1"/>
  <pageMargins left="0.23622047244094491" right="0.19685039370078741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6</vt:i4>
      </vt:variant>
      <vt:variant>
        <vt:lpstr>Περιοχές με ονόματα</vt:lpstr>
      </vt:variant>
      <vt:variant>
        <vt:i4>7</vt:i4>
      </vt:variant>
    </vt:vector>
  </HeadingPairs>
  <TitlesOfParts>
    <vt:vector size="13" baseType="lpstr">
      <vt:lpstr>ΠΕ70</vt:lpstr>
      <vt:lpstr>ΠΕ60</vt:lpstr>
      <vt:lpstr>ΠΕ06</vt:lpstr>
      <vt:lpstr>ΠΕ19-20</vt:lpstr>
      <vt:lpstr>ΠΕ07</vt:lpstr>
      <vt:lpstr>ΠΕ11</vt:lpstr>
      <vt:lpstr>ΠΕ06!Print_Area</vt:lpstr>
      <vt:lpstr>ΠΕ07!Print_Area</vt:lpstr>
      <vt:lpstr>ΠΕ11!Print_Area</vt:lpstr>
      <vt:lpstr>'ΠΕ19-20'!Print_Area</vt:lpstr>
      <vt:lpstr>ΠΕ60!Print_Area</vt:lpstr>
      <vt:lpstr>ΠΕ70!Print_Area</vt:lpstr>
      <vt:lpstr>ΠΕ70!Print_Titles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nuser2</cp:lastModifiedBy>
  <cp:lastPrinted>2017-08-25T06:15:34Z</cp:lastPrinted>
  <dcterms:created xsi:type="dcterms:W3CDTF">1997-01-24T12:53:32Z</dcterms:created>
  <dcterms:modified xsi:type="dcterms:W3CDTF">2017-08-25T06:27:43Z</dcterms:modified>
</cp:coreProperties>
</file>