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7710" activeTab="8"/>
  </bookViews>
  <sheets>
    <sheet name="ΕΕΠ 21" sheetId="1" r:id="rId1"/>
    <sheet name="ΕΕΠ 26" sheetId="2" r:id="rId2"/>
    <sheet name="ΕΕΠ 23Α" sheetId="3" r:id="rId3"/>
    <sheet name="ΕΕΠ 23Β" sheetId="4" r:id="rId4"/>
    <sheet name="ΕΕΠ 30" sheetId="5" r:id="rId5"/>
    <sheet name="ΕΕΠ 28" sheetId="6" r:id="rId6"/>
    <sheet name="ΕΕΠ 25" sheetId="7" r:id="rId7"/>
    <sheet name="ΕΕΠ 29" sheetId="8" r:id="rId8"/>
    <sheet name="ΑΠΟΡΡΙΠΤΕΟΙ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<sst xmlns="http://schemas.openxmlformats.org/spreadsheetml/2006/main" count="1146" uniqueCount="188">
  <si>
    <t>ΟΝΟΜΑ</t>
  </si>
  <si>
    <t>ΠΑΙΔΑΓΩΓΙΚΗ ΕΠΑΡΚΕΙΑ</t>
  </si>
  <si>
    <t>BRAILLE</t>
  </si>
  <si>
    <t>NOHMATIKH</t>
  </si>
  <si>
    <t>ΒΑΘΜΟΣ ΠΤΥΧΙΟΥ (Α)</t>
  </si>
  <si>
    <t>ΔΙΔΑΚΤΟΡΙΚΟ ΣΤΗΝ ΕΙΔΙΚΟΤΗΤΑ ΜΕ ΣΥΝΑΦΕΙΑ ΕΑΕ (Β)</t>
  </si>
  <si>
    <t>ΔΙΔΑΚΤΟΡΙΚΟ ΜΕ ΣΥΝΑΦΕΙΑ ΕΑΕ (Γ)</t>
  </si>
  <si>
    <t>ΜΕΤΑΠΤΥΧΙΑΚΟ ΣΤΗΝ ΕΙΔΙΚΟΤΗΤΑ ΜΕ ΣΥΝΑΦΕΙΑ ΕΑΕ (Δ)</t>
  </si>
  <si>
    <t>ΜΕΤΑΠΤΥΧΙΑΚΟ ΜΕ ΣΥΝΑΦΕΙΑ ΕΑΕ (Ε)</t>
  </si>
  <si>
    <t>Σεμινάρια  ετήσιας διάρκειας &gt; τετρακοσίων (400) ωρών στην ΕΕ (ΣΤ)</t>
  </si>
  <si>
    <t>ΠΡΟΫΠΗΡΕΣΙΑ ΣΤΟ ΔΗΜΟΣΙΟ ΚΑΙ ΙΔΩΤΙΚΟ ΤΟΜΕΑ ΣΕ ΑΜΕΑ</t>
  </si>
  <si>
    <t>ΠΡΟΫΠΗΡΕΣΙΑ ΑΝΑΠΛΗΡΩΤΗ ΩΡΟΜΙΣΘΙΟΥ</t>
  </si>
  <si>
    <t>ΚΟΙΝΩΝΙΚΑ ΚΡΙΤΗΡΙΑ</t>
  </si>
  <si>
    <t>ΣΥΝΟΛΟ</t>
  </si>
  <si>
    <t>Α/Α</t>
  </si>
  <si>
    <t>ΕΠΩΝΥΜΟ</t>
  </si>
  <si>
    <t>AA</t>
  </si>
  <si>
    <t>ΣΚΕΝΔΕΡΗΣ</t>
  </si>
  <si>
    <t>ΙΩΑΝΝΗΣ</t>
  </si>
  <si>
    <t/>
  </si>
  <si>
    <t>ΓΩΓΟΥ</t>
  </si>
  <si>
    <t>ΑΝΑΣΤΑΣΙΑ</t>
  </si>
  <si>
    <t>ΛΑΖΑΡΙΔΟΥ</t>
  </si>
  <si>
    <t>ΓΕΩΡΓΙΑ</t>
  </si>
  <si>
    <t>ΜΙΧΟΥΛΑΣ</t>
  </si>
  <si>
    <t>ΕΜΜΑΝΟΥΗΛ</t>
  </si>
  <si>
    <t>ΛΙΑΡΟΥ</t>
  </si>
  <si>
    <t>ΣΤΑΥΡΟΥΛΑ</t>
  </si>
  <si>
    <t>ΡΑΦΑΗΛ</t>
  </si>
  <si>
    <t>ΕΥΣΤΡΑΤΙΟΣ</t>
  </si>
  <si>
    <t>ΒΑΤΑΛΗ</t>
  </si>
  <si>
    <t>ΒΑΣΙΛΙΚΗ</t>
  </si>
  <si>
    <t>ΔΑΦΑ</t>
  </si>
  <si>
    <t>ΜΑΡΙΑ</t>
  </si>
  <si>
    <t>ΚΡΥΣΤΑΛΛΙΔΟΥ</t>
  </si>
  <si>
    <t>ΕΙΡΗΝΗ</t>
  </si>
  <si>
    <t>ΣΑΒΒΙΔΗΣ</t>
  </si>
  <si>
    <t>ΓΕΩΡΓΙΟΣ</t>
  </si>
  <si>
    <t>ΚΟΥΤΡΗ</t>
  </si>
  <si>
    <t>ΑΝΝΑ</t>
  </si>
  <si>
    <t>ΓΕΩΡΓΙΑΔΟΥ</t>
  </si>
  <si>
    <t>ΤΡΙΑΝΤΑΦΥΛΛΙΑ</t>
  </si>
  <si>
    <t>ΡΕΛΚΑ</t>
  </si>
  <si>
    <t>ΜΟΥΡΟΥΖΗΣ</t>
  </si>
  <si>
    <t>ΒΑΣΙΛΕΙΟΣ</t>
  </si>
  <si>
    <t>ΜΙΤΟΥ</t>
  </si>
  <si>
    <t>ΠΑΠΑΝΙΚΟΛΑΟΥ</t>
  </si>
  <si>
    <t>ΘΕΟΔΩΡΟΠΟΥΛΟΥ</t>
  </si>
  <si>
    <t>ΑΛΕΞΑΝΔΡΑ</t>
  </si>
  <si>
    <t>ΚΩΤΣΟΠΟΥΛΟΥ</t>
  </si>
  <si>
    <t>ΣΟΦΙΑ</t>
  </si>
  <si>
    <t>ΠΛΑΜΑΝΤΑ</t>
  </si>
  <si>
    <t>ΜΙΧΑΕΛΑ</t>
  </si>
  <si>
    <t>ΤΟΡΚΟΥ</t>
  </si>
  <si>
    <t>ΣΤΑΥΡΟΣ</t>
  </si>
  <si>
    <t>ΓΑΪΤΑ</t>
  </si>
  <si>
    <t>ΝΙΚΟΛΕΤΑ</t>
  </si>
  <si>
    <t>ΑΝΤΩΝΟΠΟΥΛΟΥ</t>
  </si>
  <si>
    <t>ΚΛΕΟΦΙΛΗ</t>
  </si>
  <si>
    <t>ΣΤΑΜΑΤΗ</t>
  </si>
  <si>
    <t>ΚΑΡΑΝΑΣΙΟΥ</t>
  </si>
  <si>
    <t>ΚΑΣΚΑΜΑΝΙΔΗΣ</t>
  </si>
  <si>
    <t>ΝΑΙ</t>
  </si>
  <si>
    <t>ΑΛΕΞΙΑΔΟΥ</t>
  </si>
  <si>
    <t>ΨΑΛΛΙΔΑΣ</t>
  </si>
  <si>
    <t>ΘΩΜΑΣ</t>
  </si>
  <si>
    <t>ΠΑΠΑΔΗΜΗΤΡΙΟΥ</t>
  </si>
  <si>
    <t>ΕΥΑΓΓΕΛΟΣ</t>
  </si>
  <si>
    <t>ΑΒΡΑΜΙΔΟΥ</t>
  </si>
  <si>
    <t>ΠΟΣΙΝΑΚΙΔΟΥ</t>
  </si>
  <si>
    <t>ΕΥΑΓΓΕΛΙΑ</t>
  </si>
  <si>
    <t>ΚΑΡΑΜΑΡΚΟΥ</t>
  </si>
  <si>
    <t>ΧΡΙΣΤΙΝΑ</t>
  </si>
  <si>
    <t>ΤΕΡΖΟΠΟΥΛΟΥ</t>
  </si>
  <si>
    <t>ΑΓΑΠΗ</t>
  </si>
  <si>
    <t>ΜΠΟΖΟΒΙΤΗ</t>
  </si>
  <si>
    <t>ΘΕΣΣΑΛΙΑ</t>
  </si>
  <si>
    <t>ΑΝΤΩΝΙΟΥ</t>
  </si>
  <si>
    <t>ΣΤΕΡΓΙΑΝΗ</t>
  </si>
  <si>
    <t>ΣΙΣΚΟΥ</t>
  </si>
  <si>
    <t>ΑΘΗΝΑ</t>
  </si>
  <si>
    <t>ΑΑ</t>
  </si>
  <si>
    <t>ΑΚΑΔΗΜΑΪΚΑ ΚΡΙΤΗΡΙΑ</t>
  </si>
  <si>
    <t>ΠΡΟΫΠΗΡΕΣΙΑ</t>
  </si>
  <si>
    <t>ΔΙΔΑΚΤΟΡΙΚΟ ΣΤΗ ΣΧΟΛΙΚΗ ΨΥΧΟΛΟΓΙΑ (Β)</t>
  </si>
  <si>
    <t>ΜΕΤΑΠΤΥΧΙΑΚΟ ΣΤΗ ΣΧΟΛΙΚΗ ΨΥΧΟΛΟΓΙΑ (Γ)</t>
  </si>
  <si>
    <t>ΕΤΕΡΟ ΔΙΔΑΚΤΟΡΙΚΟ ΜΕ ΣΥΝΑΦΕΙΑ ΕΑΕ (Δ)</t>
  </si>
  <si>
    <t>ΕΤΕΡΟ ΜΕΤΑΠΤΥΧΙΑΚΟ ΜΕ ΣΥΝΑΦΕΙΑ ΕΑΕ (Ε)</t>
  </si>
  <si>
    <t>ΙΟΡΔΑΝΙΔΟΥ</t>
  </si>
  <si>
    <t>ΠΟΥΤΑΧΙΔΟΥ</t>
  </si>
  <si>
    <t>ΟΛΓΑ</t>
  </si>
  <si>
    <t>ΛΙΑΠΗ</t>
  </si>
  <si>
    <t>ΝΑΥΣΙΚΑ</t>
  </si>
  <si>
    <t>ΚΑΡΑΓΙΑΝΝΗΣ</t>
  </si>
  <si>
    <t>ΘΕΟΔΩΡΟΣ</t>
  </si>
  <si>
    <t>OXI</t>
  </si>
  <si>
    <t>ΣΙΟΒΑ</t>
  </si>
  <si>
    <t>ΑΓΝΗ</t>
  </si>
  <si>
    <t>ΞΑΪΔΟΥ</t>
  </si>
  <si>
    <t>ΕΛΕΝΗ</t>
  </si>
  <si>
    <t>ΚΛΗΜΕΝΤΙΔΟΥ</t>
  </si>
  <si>
    <t>ΑΓΑΘΟΠΟΥΛΟΥ</t>
  </si>
  <si>
    <t>ΕΥΓΕΝΙΑ</t>
  </si>
  <si>
    <t>ΒΟΥΛΟΓΕΩΡΓΟΥ</t>
  </si>
  <si>
    <t>ΑΘΑΝΑΣΙΑ</t>
  </si>
  <si>
    <t>NAI</t>
  </si>
  <si>
    <t>ΖΙΑΜΠΑ</t>
  </si>
  <si>
    <t>ΣΑΒΒΟΥΛΙΔΟΥ</t>
  </si>
  <si>
    <t>ΚΑΤΑΝΑ</t>
  </si>
  <si>
    <t>ΕΛΕΥΘΕΡΙΑ</t>
  </si>
  <si>
    <t>ΚΑΡΟΥΤΑ</t>
  </si>
  <si>
    <t>ΑΙΚΑΤΕΡΙΝΗ</t>
  </si>
  <si>
    <t>ΓΚΟΥΝΤΕΛΑ</t>
  </si>
  <si>
    <t>ΖΩΗ</t>
  </si>
  <si>
    <t>ΓΚΑΡΑΒΕΛΑ</t>
  </si>
  <si>
    <t>ΜΑΛΑΜΑΤΗ</t>
  </si>
  <si>
    <t>ΣΤΟΓΙΑΝΝΗ</t>
  </si>
  <si>
    <t>ΤΕΤΤΟΣ</t>
  </si>
  <si>
    <t>ΧΡΙΣΤΟΦΟΡΟΣ</t>
  </si>
  <si>
    <t>ΚΑΡΑΓΙΑΝΝΗ</t>
  </si>
  <si>
    <t>ΜΙΧΟΥΛΗΣ</t>
  </si>
  <si>
    <t>ΗΛΙΑΣ</t>
  </si>
  <si>
    <t>ΜΠΟΥΡΑΚΗ</t>
  </si>
  <si>
    <t>ΣΩΤΗΡΙΑ</t>
  </si>
  <si>
    <t>ΚΟΥΤΑΛΗΣ</t>
  </si>
  <si>
    <t>ΧΡΗΣΤΟΣ</t>
  </si>
  <si>
    <t>ΤΟΛΙΑ</t>
  </si>
  <si>
    <t>ΜΑΡΘΑ</t>
  </si>
  <si>
    <t>ΘΩΜΑΪΔΟΥ</t>
  </si>
  <si>
    <t>ΜΟΥΤΣΙΑ</t>
  </si>
  <si>
    <t>ΕΛΠΙΝΙΚΗ</t>
  </si>
  <si>
    <t>ΚΟΤΤΑΡΑΣ</t>
  </si>
  <si>
    <t>ΚΑΡΑΝΑΝΟΥ</t>
  </si>
  <si>
    <t>ΠΑΠΑΠΛΙΟΥΡΑ</t>
  </si>
  <si>
    <t>ΕΥΑΝΘΙΑ</t>
  </si>
  <si>
    <t>ΤΡΙΑΝΤΑΦΥΛΛΙΔΟΥ</t>
  </si>
  <si>
    <t>ΔΕΣΠΟΙΝΑ</t>
  </si>
  <si>
    <t>ΣΤΑΥΡΟΥ</t>
  </si>
  <si>
    <t>ΚΥΡΙΑΚΗ</t>
  </si>
  <si>
    <t>ΠΟΛΙΤΙΔΟΥ</t>
  </si>
  <si>
    <t>ΠΑΠΑΝΙΚΟΠΟΥΛΟΥ</t>
  </si>
  <si>
    <t>ΤΣΙΓΓΑΝΑ</t>
  </si>
  <si>
    <t>ΤΣΙΚΟΓΙΑΣ</t>
  </si>
  <si>
    <t>ΤΡΙΑΝΤΑΦΥΛΛΟΣ</t>
  </si>
  <si>
    <t>ΑΝΤΩΝΙΑΔΟΥ</t>
  </si>
  <si>
    <t>ΣΤΕΡΓΙΟΥ</t>
  </si>
  <si>
    <t>ΤΖΙΑΝΑΡΑ</t>
  </si>
  <si>
    <t>ΚΩΝΣΤΑΝΤΙΝΟΣ</t>
  </si>
  <si>
    <t>ΚΟΤΖΑΦΙΛΙΟΥ</t>
  </si>
  <si>
    <t>ΑΝΘΟΥΛΑ</t>
  </si>
  <si>
    <t>ΠΑΥΛΟΥ</t>
  </si>
  <si>
    <t>ΕΡΜΙΟΝΗ</t>
  </si>
  <si>
    <t>ΚΑΪΣΙΔΟΥ</t>
  </si>
  <si>
    <t>ΑΠΟΣΤΟΛΙΔΗΣ</t>
  </si>
  <si>
    <t>ΠΑΥΛΟΣ</t>
  </si>
  <si>
    <t>ΓΟΥΛΑ</t>
  </si>
  <si>
    <t>ΛΟΥΚΙΑ</t>
  </si>
  <si>
    <t>ΚΑΡΑΚΕΛΗΣ</t>
  </si>
  <si>
    <t>ΓΚΟΡΡΕΑ</t>
  </si>
  <si>
    <t>ΟΛΤΑ</t>
  </si>
  <si>
    <t>ΣΙΔΕΡΟΠΟΥΛΟΥ</t>
  </si>
  <si>
    <t>ΑΦΡΟΔΙΤΗ</t>
  </si>
  <si>
    <t>ΒΟΥΝΟΤΡΥΠΙΔΟΥ</t>
  </si>
  <si>
    <t>ΜΠΙΤΟΥΛΗΣ</t>
  </si>
  <si>
    <t>ΜΙΧΑΗΛΙΔΟΥ</t>
  </si>
  <si>
    <t>ΧΑΤΖΑΚΗΣ</t>
  </si>
  <si>
    <t>ΑΝΘΟΥΛΑΚΗΣ</t>
  </si>
  <si>
    <t>ΜΠΛΙΟΥΜΗΣ</t>
  </si>
  <si>
    <t>ΠΕΡΙΦΕΡΕΙΑΚΗ Δ/ΝΣΗ Α/ΘΜΙΑΣ &amp; Β/ΘΜΙΑΣ ΕΚΠ/ΣΗΣ ΔΥΤ. ΜΑΚΕΔΟΝΙΑΣ ΠΙΝΑΚΑΣ ΑΠΟΡΡΙΠΤΕΩΝ Ε.Ε.Π.</t>
  </si>
  <si>
    <t>Ονοματεπώνυμο</t>
  </si>
  <si>
    <t>Κλάδος</t>
  </si>
  <si>
    <t>Λόγος απόρριψης</t>
  </si>
  <si>
    <t>ΔΟΥΜΤΣΗ ΝΑΤΑΛΙΑ</t>
  </si>
  <si>
    <t>ΠΕ 26</t>
  </si>
  <si>
    <t>ΕΚΠΡΟΘΕΣΜΗ, ΚΕΦΑΛΑΙΟ Β. Ι.1, ΤΗΣ 137068/Γ6/01-09-2014</t>
  </si>
  <si>
    <t>ΠΑΠΑΡΙΔΟΥ ΔΕΣΠΟΙΝΑ</t>
  </si>
  <si>
    <t>ΠΕ 22</t>
  </si>
  <si>
    <t>ΔΕΝ ΔΙΑΘΕΤΕΙ ΤΑ ΤΥΠΙΚΑ ΠΡΟΣΟΝΤΑ , ΤΗΣ 
137068/Γ6/01-09-2014</t>
  </si>
  <si>
    <t>ΛΑΖΑΡΙΔΟΥ ΧΡΙΣΤΙΝΑ</t>
  </si>
  <si>
    <t>ΠΕ31</t>
  </si>
  <si>
    <t>ΚΑΤΙΚΑΡΙΔΗΣ ΑΡΓΥΡΙΟΣ</t>
  </si>
  <si>
    <t>ΠΕ11</t>
  </si>
  <si>
    <t>ΑΝΤΩΝΙΟΥ ΓΕΩΡΓΙΟΣ</t>
  </si>
  <si>
    <t>ΠΕ21</t>
  </si>
  <si>
    <t>ΣΠΑΝΟΥ ΑΙΚΑΤΕΡΙΝΗ</t>
  </si>
  <si>
    <t>ΠΕ 28</t>
  </si>
  <si>
    <t>ΜΠΙΤΟΥΛΗΣ ΠΑΝΑΓΙΩΤΗΣ</t>
  </si>
  <si>
    <t>ΠΕ 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</si>
</sst>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11" borderId="10" xfId="0" applyFont="1" applyFill="1" applyBorder="1" applyAlignment="1">
      <alignment horizontal="center" vertical="center" textRotation="90" wrapText="1"/>
    </xf>
    <xf numFmtId="0" fontId="36" fillId="5" borderId="10" xfId="0" applyFont="1" applyFill="1" applyBorder="1" applyAlignment="1">
      <alignment horizontal="center" vertical="center" textRotation="90" wrapText="1"/>
    </xf>
    <xf numFmtId="0" fontId="36" fillId="33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5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5" borderId="15" xfId="0" applyFont="1" applyFill="1" applyBorder="1" applyAlignment="1">
      <alignment horizontal="center" vertical="center" textRotation="90" wrapText="1"/>
    </xf>
    <xf numFmtId="0" fontId="36" fillId="33" borderId="1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36" fillId="13" borderId="14" xfId="0" applyFont="1" applyFill="1" applyBorder="1" applyAlignment="1">
      <alignment horizontal="center" vertical="center" wrapText="1"/>
    </xf>
    <xf numFmtId="0" fontId="20" fillId="18" borderId="15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13" borderId="12" xfId="0" applyNumberFormat="1" applyFill="1" applyBorder="1" applyAlignment="1">
      <alignment horizontal="center"/>
    </xf>
    <xf numFmtId="2" fontId="0" fillId="18" borderId="12" xfId="0" applyNumberFormat="1" applyFill="1" applyBorder="1" applyAlignment="1">
      <alignment horizontal="center"/>
    </xf>
    <xf numFmtId="0" fontId="0" fillId="5" borderId="12" xfId="0" applyNumberFormat="1" applyFill="1" applyBorder="1" applyAlignment="1">
      <alignment horizontal="center"/>
    </xf>
    <xf numFmtId="0" fontId="36" fillId="0" borderId="1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11" borderId="15" xfId="0" applyFont="1" applyFill="1" applyBorder="1" applyAlignment="1">
      <alignment horizontal="center" vertical="center" textRotation="90" wrapText="1"/>
    </xf>
    <xf numFmtId="0" fontId="36" fillId="33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13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4" fontId="21" fillId="0" borderId="18" xfId="0" applyNumberFormat="1" applyFont="1" applyBorder="1" applyAlignment="1">
      <alignment horizontal="center"/>
    </xf>
    <xf numFmtId="0" fontId="21" fillId="0" borderId="18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9" xfId="46" applyFont="1" applyBorder="1">
      <alignment/>
      <protection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20" xfId="46" applyFont="1" applyBorder="1">
      <alignment/>
      <protection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18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36" fillId="13" borderId="12" xfId="0" applyFont="1" applyFill="1" applyBorder="1" applyAlignment="1">
      <alignment horizontal="center" vertical="center" wrapText="1"/>
    </xf>
    <xf numFmtId="0" fontId="20" fillId="18" borderId="15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5" borderId="15" xfId="0" applyFont="1" applyFill="1" applyBorder="1" applyAlignment="1">
      <alignment horizontal="center" vertical="center" textRotation="90" wrapText="1"/>
    </xf>
    <xf numFmtId="0" fontId="36" fillId="5" borderId="11" xfId="0" applyFont="1" applyFill="1" applyBorder="1" applyAlignment="1">
      <alignment horizontal="center" vertical="center" textRotation="90" wrapText="1"/>
    </xf>
    <xf numFmtId="0" fontId="36" fillId="33" borderId="12" xfId="0" applyFont="1" applyFill="1" applyBorder="1" applyAlignment="1">
      <alignment horizontal="center"/>
    </xf>
    <xf numFmtId="0" fontId="20" fillId="34" borderId="22" xfId="46" applyFont="1" applyFill="1" applyBorder="1" applyAlignment="1">
      <alignment horizontal="center" vertical="distributed"/>
      <protection/>
    </xf>
    <xf numFmtId="0" fontId="20" fillId="34" borderId="23" xfId="46" applyFont="1" applyFill="1" applyBorder="1" applyAlignment="1">
      <alignment horizontal="center" vertical="distributed"/>
      <protection/>
    </xf>
    <xf numFmtId="0" fontId="20" fillId="34" borderId="24" xfId="46" applyFont="1" applyFill="1" applyBorder="1" applyAlignment="1">
      <alignment horizontal="center" vertical="distributed"/>
      <protection/>
    </xf>
    <xf numFmtId="0" fontId="20" fillId="34" borderId="18" xfId="46" applyFont="1" applyFill="1" applyBorder="1" applyAlignment="1">
      <alignment horizontal="center" vertical="center" wrapText="1"/>
      <protection/>
    </xf>
    <xf numFmtId="0" fontId="20" fillId="34" borderId="18" xfId="46" applyFont="1" applyFill="1" applyBorder="1" applyAlignment="1">
      <alignment horizontal="center" vertical="distributed" wrapText="1"/>
      <protection/>
    </xf>
    <xf numFmtId="4" fontId="20" fillId="34" borderId="18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ukasdimitris\AppData\Local\Microsoft\Windows\INetCache\Content.Outlook\0WO26UEI\&#917;&#917;&#928;%20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ΚΑΤΑΧΩΡΗΣΗ"/>
      <sheetName val="ΜΟΡΙΑ"/>
      <sheetName val="ΕΚΤΥΠΩΣΗ"/>
    </sheetNames>
    <sheetDataSet>
      <sheetData sheetId="0">
        <row r="2">
          <cell r="A2" t="str">
            <v>ΤΣΙΑΟΥΣΗ</v>
          </cell>
          <cell r="B2" t="str">
            <v>ΑΝΝΑ</v>
          </cell>
          <cell r="C2">
            <v>1</v>
          </cell>
          <cell r="F2">
            <v>6.367</v>
          </cell>
        </row>
        <row r="3">
          <cell r="A3" t="str">
            <v>ΚΟΥΤΣΟΓΕΩΡΓΟΠΟΥΛΟΥ</v>
          </cell>
          <cell r="B3" t="str">
            <v>ΕΥΑΓΓΕΛΙΑ</v>
          </cell>
          <cell r="C3">
            <v>1</v>
          </cell>
          <cell r="D3">
            <v>1</v>
          </cell>
          <cell r="F3">
            <v>6.462</v>
          </cell>
          <cell r="M3">
            <v>0.8</v>
          </cell>
        </row>
        <row r="4">
          <cell r="A4" t="str">
            <v>ΚΟΣΜΑΔΟΠΟΥΛΟΥ</v>
          </cell>
          <cell r="B4" t="str">
            <v>ΑΜΑΛΙΑ</v>
          </cell>
          <cell r="C4">
            <v>1</v>
          </cell>
          <cell r="D4">
            <v>1</v>
          </cell>
          <cell r="F4">
            <v>6.531</v>
          </cell>
          <cell r="M4">
            <v>3</v>
          </cell>
        </row>
        <row r="5">
          <cell r="A5" t="str">
            <v>ΠΛΑΜΑΝΤΑ</v>
          </cell>
          <cell r="B5" t="str">
            <v>ΜΙΧΑΕΛΑ</v>
          </cell>
          <cell r="C5">
            <v>1</v>
          </cell>
          <cell r="F5">
            <v>8.26</v>
          </cell>
          <cell r="M5">
            <v>4.4</v>
          </cell>
        </row>
        <row r="6">
          <cell r="A6" t="str">
            <v>ΔΟΥΓΑΛΗ </v>
          </cell>
          <cell r="B6" t="str">
            <v>ΠΑΝΑΓΙΩΤΑ</v>
          </cell>
          <cell r="C6">
            <v>1</v>
          </cell>
          <cell r="D6">
            <v>1</v>
          </cell>
          <cell r="F6">
            <v>6.774</v>
          </cell>
        </row>
        <row r="7">
          <cell r="A7" t="str">
            <v>ΠΙΣΤΙΟΛΑ</v>
          </cell>
          <cell r="B7" t="str">
            <v>ΕΥΓΕΝΙΑ</v>
          </cell>
          <cell r="C7">
            <v>1</v>
          </cell>
          <cell r="F7">
            <v>6.449</v>
          </cell>
          <cell r="M7">
            <v>2.6</v>
          </cell>
        </row>
        <row r="8">
          <cell r="A8" t="str">
            <v>ΤΑΣΙΩΝΗ</v>
          </cell>
          <cell r="B8" t="str">
            <v>ΠΟΛΥΞΕΝΗ</v>
          </cell>
          <cell r="C8">
            <v>1</v>
          </cell>
          <cell r="F8">
            <v>6.2</v>
          </cell>
        </row>
        <row r="9">
          <cell r="A9" t="str">
            <v>ΓΙΑΝΝΟΠΟΥΛΟΥ</v>
          </cell>
          <cell r="B9" t="str">
            <v>ΣΤΕΦΑΝΙΑ</v>
          </cell>
          <cell r="C9">
            <v>1</v>
          </cell>
          <cell r="F9">
            <v>8.095</v>
          </cell>
        </row>
        <row r="10">
          <cell r="A10" t="str">
            <v>ΡΑΠΤΗ</v>
          </cell>
          <cell r="B10" t="str">
            <v>ΞΑΝΘΟΥΛΑ</v>
          </cell>
          <cell r="C10">
            <v>1</v>
          </cell>
          <cell r="F10">
            <v>6.469</v>
          </cell>
          <cell r="L10">
            <v>3</v>
          </cell>
          <cell r="M10">
            <v>10.6</v>
          </cell>
        </row>
        <row r="11">
          <cell r="A11" t="str">
            <v>ΚΟΚΟΖΟΓΛΟΥ</v>
          </cell>
          <cell r="B11" t="str">
            <v>ΔΗΜΗΤΡΙΟΣ</v>
          </cell>
          <cell r="C11">
            <v>1</v>
          </cell>
          <cell r="F11">
            <v>6.868</v>
          </cell>
        </row>
        <row r="12">
          <cell r="A12" t="str">
            <v>ΤΡΥΦΩΝ</v>
          </cell>
          <cell r="B12" t="str">
            <v>ΚΩΝΣΤΑΝΤΙΝΟΣ</v>
          </cell>
          <cell r="C12">
            <v>1</v>
          </cell>
          <cell r="F12">
            <v>6.531</v>
          </cell>
          <cell r="M12">
            <v>7.6</v>
          </cell>
        </row>
        <row r="13">
          <cell r="A13" t="str">
            <v>ΚΑΡΑΝΤΟΥ</v>
          </cell>
          <cell r="B13" t="str">
            <v>ΑΓΓΕΛΙΚΗ</v>
          </cell>
          <cell r="C13">
            <v>1</v>
          </cell>
          <cell r="F13">
            <v>6.255</v>
          </cell>
        </row>
        <row r="14">
          <cell r="A14" t="str">
            <v>ΣΥΜΕΩΝΑΚΟΥ</v>
          </cell>
          <cell r="B14" t="str">
            <v>ΚΑΣΣΙΑΝΗ</v>
          </cell>
          <cell r="C14">
            <v>1</v>
          </cell>
          <cell r="D14">
            <v>1</v>
          </cell>
          <cell r="F14">
            <v>6.408</v>
          </cell>
          <cell r="M14">
            <v>2.6</v>
          </cell>
        </row>
        <row r="15">
          <cell r="A15" t="str">
            <v>ΣΙΑΜΙΔΟΥ</v>
          </cell>
          <cell r="B15" t="str">
            <v>ΧΡΥΣΑΝΘΗ</v>
          </cell>
          <cell r="C15">
            <v>1</v>
          </cell>
          <cell r="F15">
            <v>7.42</v>
          </cell>
        </row>
        <row r="16">
          <cell r="A16" t="str">
            <v>ΧΑΤΖΗΚΩΣΤΑ</v>
          </cell>
          <cell r="B16" t="str">
            <v>ΚΩΝΣΤΑΝΤΙΝΑ</v>
          </cell>
          <cell r="C16">
            <v>1</v>
          </cell>
          <cell r="D16">
            <v>1</v>
          </cell>
          <cell r="F16">
            <v>6.388</v>
          </cell>
          <cell r="L16">
            <v>1</v>
          </cell>
          <cell r="M16">
            <v>0.8</v>
          </cell>
        </row>
        <row r="17">
          <cell r="A17" t="str">
            <v>ΧΛΙΑΡΑ</v>
          </cell>
          <cell r="B17" t="str">
            <v>ΜΑΡΙΑ</v>
          </cell>
          <cell r="C17">
            <v>1</v>
          </cell>
          <cell r="F17">
            <v>6.66</v>
          </cell>
        </row>
        <row r="18">
          <cell r="A18" t="str">
            <v>ΓΟΡΑΝΤΗ</v>
          </cell>
          <cell r="B18" t="str">
            <v>ΒΕΝΕΤΙΑ</v>
          </cell>
          <cell r="C18">
            <v>1</v>
          </cell>
          <cell r="F18">
            <v>8.87</v>
          </cell>
          <cell r="L18">
            <v>0.5</v>
          </cell>
          <cell r="M18">
            <v>2.4</v>
          </cell>
        </row>
        <row r="19">
          <cell r="A19" t="str">
            <v>ΝΙΚΟΛΑΪΔΗΣ</v>
          </cell>
          <cell r="B19" t="str">
            <v>ΓΕΩΡΓΙΟΣ</v>
          </cell>
          <cell r="C19">
            <v>1</v>
          </cell>
          <cell r="F19">
            <v>7.425</v>
          </cell>
        </row>
        <row r="20">
          <cell r="A20" t="str">
            <v>ΛΑΧΑΝΟΠΟΥΛΟΥ</v>
          </cell>
          <cell r="B20" t="str">
            <v>ΕΥΘΥΜΙΑ</v>
          </cell>
          <cell r="C20">
            <v>0</v>
          </cell>
          <cell r="F20">
            <v>6.93</v>
          </cell>
          <cell r="L20">
            <v>3</v>
          </cell>
        </row>
        <row r="21">
          <cell r="A21" t="str">
            <v>ΖΑΧΟΥ </v>
          </cell>
          <cell r="B21" t="str">
            <v>ΚΩΝΣΤΑΝΤΙΝΙΑ</v>
          </cell>
          <cell r="C21">
            <v>0</v>
          </cell>
          <cell r="F21">
            <v>7.82</v>
          </cell>
        </row>
        <row r="22">
          <cell r="A22" t="str">
            <v>ΚΥΡΙΑΚΟΠΟΥΛΟΥ</v>
          </cell>
          <cell r="B22" t="str">
            <v>ΑΝΑΣΤΑΣΙΑ</v>
          </cell>
          <cell r="C22">
            <v>0</v>
          </cell>
          <cell r="F22">
            <v>6.77</v>
          </cell>
          <cell r="L22">
            <v>0.5</v>
          </cell>
          <cell r="P22">
            <v>1</v>
          </cell>
          <cell r="Q22">
            <v>1</v>
          </cell>
        </row>
        <row r="23">
          <cell r="A23" t="str">
            <v>ΚΑΓΛΑΤΖΗ</v>
          </cell>
          <cell r="B23" t="str">
            <v>ΕΥΑΓΓΕΛΙΑ</v>
          </cell>
          <cell r="C23">
            <v>1</v>
          </cell>
          <cell r="D23">
            <v>1</v>
          </cell>
          <cell r="F23">
            <v>6.633</v>
          </cell>
        </row>
        <row r="24">
          <cell r="A24" t="str">
            <v>ΑΜΟΙΡΙΔΟΥ</v>
          </cell>
          <cell r="B24" t="str">
            <v>ΕΙΡΗΝΗ</v>
          </cell>
          <cell r="C24">
            <v>1</v>
          </cell>
          <cell r="F24">
            <v>6.738</v>
          </cell>
        </row>
        <row r="25">
          <cell r="A25" t="str">
            <v>ΚΟΛΛΑΡΗ</v>
          </cell>
          <cell r="B25" t="str">
            <v>ΙΩΑΝΝΑ</v>
          </cell>
          <cell r="C25">
            <v>0</v>
          </cell>
          <cell r="F25">
            <v>6.55</v>
          </cell>
        </row>
        <row r="26">
          <cell r="A26" t="str">
            <v>ΚΩΤΤΑ</v>
          </cell>
          <cell r="B26" t="str">
            <v>ΜΑΚΕΔΟΝΙΑ</v>
          </cell>
          <cell r="C26">
            <v>0</v>
          </cell>
          <cell r="F26">
            <v>7.2</v>
          </cell>
          <cell r="L26">
            <v>0.5</v>
          </cell>
        </row>
        <row r="27">
          <cell r="A27" t="str">
            <v>ΠΑΠΑΔΟΠΟΥΛΟΥ</v>
          </cell>
          <cell r="B27" t="str">
            <v>ΓΛΥΚΕΡΙΑ</v>
          </cell>
          <cell r="C27">
            <v>0</v>
          </cell>
          <cell r="F27">
            <v>7.1</v>
          </cell>
          <cell r="K27">
            <v>1</v>
          </cell>
          <cell r="L27">
            <v>2</v>
          </cell>
        </row>
        <row r="28">
          <cell r="A28" t="str">
            <v>ΠΑΤΣΙΝΑΚΙΔΗΣ</v>
          </cell>
          <cell r="B28" t="str">
            <v>ΗΛΙΑΣ</v>
          </cell>
          <cell r="C28">
            <v>0</v>
          </cell>
          <cell r="F28">
            <v>6.25</v>
          </cell>
          <cell r="L28">
            <v>1</v>
          </cell>
        </row>
        <row r="29">
          <cell r="A29" t="str">
            <v>ΤΣΙΑΡΑ</v>
          </cell>
          <cell r="B29" t="str">
            <v>ΑΙΚΑΤΕΡΙΝΗ</v>
          </cell>
          <cell r="C29">
            <v>0</v>
          </cell>
          <cell r="F29">
            <v>7.2</v>
          </cell>
          <cell r="M29">
            <v>0.2</v>
          </cell>
        </row>
        <row r="30">
          <cell r="A30" t="str">
            <v>ΑΡΧΟΝΤΗ</v>
          </cell>
          <cell r="B30" t="str">
            <v>ΣΟΦΙΑ-ΚΑΡΟΛΙΝΑ</v>
          </cell>
          <cell r="C30">
            <v>1</v>
          </cell>
          <cell r="F30">
            <v>6.102</v>
          </cell>
          <cell r="M30">
            <v>8</v>
          </cell>
        </row>
        <row r="31">
          <cell r="A31" t="str">
            <v>ΒΛΑΧΟΥ</v>
          </cell>
          <cell r="B31" t="str">
            <v>ΣΤΕΛΛΑ</v>
          </cell>
          <cell r="C31">
            <v>1</v>
          </cell>
          <cell r="F31">
            <v>6.358</v>
          </cell>
        </row>
        <row r="32">
          <cell r="A32" t="str">
            <v>ΒΑΒΛΙΑΡΑ</v>
          </cell>
          <cell r="B32" t="str">
            <v>ΑΝΑΣΤΑΣΙΑ</v>
          </cell>
          <cell r="C32">
            <v>1</v>
          </cell>
          <cell r="F32">
            <v>6.224</v>
          </cell>
          <cell r="L32">
            <v>3</v>
          </cell>
          <cell r="M32">
            <v>14.6</v>
          </cell>
        </row>
        <row r="33">
          <cell r="A33" t="str">
            <v>ΣΤΕΦΟΥΛΗ</v>
          </cell>
          <cell r="B33" t="str">
            <v>ΕΙΡΗΝΗ</v>
          </cell>
          <cell r="C33">
            <v>1</v>
          </cell>
          <cell r="D33">
            <v>1</v>
          </cell>
          <cell r="F33">
            <v>6.849</v>
          </cell>
          <cell r="M33">
            <v>0.8</v>
          </cell>
        </row>
        <row r="34">
          <cell r="A34" t="str">
            <v>ΚΙΤΣΟΥ</v>
          </cell>
          <cell r="B34" t="str">
            <v>ΣΟΦΙΑ</v>
          </cell>
          <cell r="C34">
            <v>1</v>
          </cell>
          <cell r="F34">
            <v>6.245</v>
          </cell>
        </row>
        <row r="35">
          <cell r="A35" t="str">
            <v>ΚΟΡΟΜΠΟΥΛΑ</v>
          </cell>
          <cell r="B35" t="str">
            <v>ΣΩΤΗΡΙΑ</v>
          </cell>
          <cell r="C35">
            <v>1</v>
          </cell>
          <cell r="F35">
            <v>6.53</v>
          </cell>
          <cell r="K35">
            <v>1</v>
          </cell>
          <cell r="L35">
            <v>3</v>
          </cell>
          <cell r="M35">
            <v>3</v>
          </cell>
        </row>
        <row r="36">
          <cell r="A36" t="str">
            <v>ΠΑΡΑΛΟΥΚΑ</v>
          </cell>
          <cell r="B36" t="str">
            <v>ΕΙΡΗΝΗ</v>
          </cell>
          <cell r="C36">
            <v>1</v>
          </cell>
          <cell r="F36">
            <v>6.612</v>
          </cell>
          <cell r="K36">
            <v>1</v>
          </cell>
          <cell r="M36">
            <v>11.6</v>
          </cell>
        </row>
        <row r="37">
          <cell r="A37" t="str">
            <v>ΚΑΜΠΟΥΡΗΣ</v>
          </cell>
          <cell r="B37" t="str">
            <v>ΓΡΗΓΟΡΙΟΣ</v>
          </cell>
          <cell r="C37">
            <v>1</v>
          </cell>
          <cell r="F37">
            <v>7</v>
          </cell>
          <cell r="K37">
            <v>1</v>
          </cell>
          <cell r="L37">
            <v>3</v>
          </cell>
        </row>
        <row r="38">
          <cell r="A38" t="str">
            <v>ΜΠΑΜΠΑΛΑ</v>
          </cell>
          <cell r="B38" t="str">
            <v>ΕΥΓΕΝΙΑ</v>
          </cell>
          <cell r="C38">
            <v>1</v>
          </cell>
          <cell r="D38">
            <v>1</v>
          </cell>
          <cell r="F38">
            <v>6.571</v>
          </cell>
          <cell r="L38">
            <v>0.5</v>
          </cell>
          <cell r="M38">
            <v>10.6</v>
          </cell>
        </row>
        <row r="39">
          <cell r="A39" t="str">
            <v>ΛΑΜΠΡΟΠΟΥΛΟΣ</v>
          </cell>
          <cell r="B39" t="str">
            <v>ΔΗΜΗΤΡΙΟΣ</v>
          </cell>
          <cell r="C39">
            <v>1</v>
          </cell>
          <cell r="F39">
            <v>6.019</v>
          </cell>
        </row>
        <row r="40">
          <cell r="A40" t="str">
            <v>ΣΥΓΚΕΛΑΚΗ </v>
          </cell>
          <cell r="B40" t="str">
            <v>ΑΛΕΞΑΝΔΡΑ</v>
          </cell>
          <cell r="C40">
            <v>0</v>
          </cell>
          <cell r="F40">
            <v>7.29</v>
          </cell>
        </row>
        <row r="41">
          <cell r="A41" t="str">
            <v>ΜΙΣΙΟΥ</v>
          </cell>
          <cell r="B41" t="str">
            <v>ΜΑΡΙΑ</v>
          </cell>
          <cell r="C41">
            <v>0</v>
          </cell>
          <cell r="F41">
            <v>6.9</v>
          </cell>
        </row>
        <row r="42">
          <cell r="A42" t="str">
            <v>ΣΟΥΛΙΔΟΥ</v>
          </cell>
          <cell r="B42" t="str">
            <v>ΜΑΡΓΑΡΙΤΑ</v>
          </cell>
          <cell r="C42">
            <v>0</v>
          </cell>
          <cell r="F42">
            <v>7.72</v>
          </cell>
        </row>
        <row r="43">
          <cell r="A43" t="str">
            <v>ΚΩΣΤΟΠΟΥΛΟΥ</v>
          </cell>
          <cell r="B43" t="str">
            <v>ΑΘΑΝΑΣΙΑ</v>
          </cell>
          <cell r="C43">
            <v>0</v>
          </cell>
          <cell r="F43">
            <v>7.37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421875" style="0" bestFit="1" customWidth="1"/>
    <col min="2" max="2" width="14.140625" style="0" bestFit="1" customWidth="1"/>
    <col min="3" max="3" width="11.421875" style="0" bestFit="1" customWidth="1"/>
    <col min="4" max="5" width="6.7109375" style="0" customWidth="1"/>
    <col min="6" max="6" width="10.28125" style="0" bestFit="1" customWidth="1"/>
    <col min="7" max="7" width="13.8515625" style="0" customWidth="1"/>
    <col min="8" max="8" width="13.140625" style="0" customWidth="1"/>
    <col min="9" max="9" width="15.7109375" style="0" customWidth="1"/>
    <col min="10" max="10" width="16.140625" style="0" customWidth="1"/>
    <col min="11" max="11" width="15.8515625" style="0" customWidth="1"/>
    <col min="12" max="12" width="14.140625" style="0" customWidth="1"/>
    <col min="13" max="13" width="14.8515625" style="0" customWidth="1"/>
    <col min="14" max="14" width="11.421875" style="0" bestFit="1" customWidth="1"/>
    <col min="15" max="15" width="11.140625" style="0" customWidth="1"/>
  </cols>
  <sheetData>
    <row r="1" spans="1:15" ht="90.75" thickBot="1">
      <c r="A1" s="11" t="s">
        <v>14</v>
      </c>
      <c r="B1" s="11" t="s">
        <v>15</v>
      </c>
      <c r="C1" s="1" t="s">
        <v>0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  <c r="N1" s="6" t="s">
        <v>12</v>
      </c>
      <c r="O1" s="7" t="s">
        <v>13</v>
      </c>
    </row>
    <row r="2" spans="1:15" ht="15">
      <c r="A2" s="10">
        <v>1</v>
      </c>
      <c r="B2" s="8" t="s">
        <v>93</v>
      </c>
      <c r="C2" s="8" t="s">
        <v>94</v>
      </c>
      <c r="D2" s="26" t="s">
        <v>95</v>
      </c>
      <c r="E2" s="26" t="s">
        <v>95</v>
      </c>
      <c r="F2" s="21">
        <v>2.5</v>
      </c>
      <c r="G2" s="21" t="s">
        <v>19</v>
      </c>
      <c r="H2" s="21" t="s">
        <v>19</v>
      </c>
      <c r="I2" s="21" t="s">
        <v>19</v>
      </c>
      <c r="J2" s="21">
        <v>2</v>
      </c>
      <c r="K2" s="22" t="s">
        <v>19</v>
      </c>
      <c r="L2" s="23">
        <v>1</v>
      </c>
      <c r="M2" s="23">
        <v>11.6</v>
      </c>
      <c r="N2" s="24" t="s">
        <v>19</v>
      </c>
      <c r="O2" s="25">
        <v>17.1</v>
      </c>
    </row>
    <row r="3" spans="1:15" ht="15">
      <c r="A3" s="10">
        <v>3</v>
      </c>
      <c r="B3" s="10" t="s">
        <v>96</v>
      </c>
      <c r="C3" s="10" t="s">
        <v>97</v>
      </c>
      <c r="D3" s="26" t="s">
        <v>95</v>
      </c>
      <c r="E3" s="26" t="s">
        <v>95</v>
      </c>
      <c r="F3" s="21">
        <v>0.35</v>
      </c>
      <c r="G3" s="21" t="s">
        <v>19</v>
      </c>
      <c r="H3" s="21" t="s">
        <v>19</v>
      </c>
      <c r="I3" s="21" t="s">
        <v>19</v>
      </c>
      <c r="J3" s="21" t="s">
        <v>19</v>
      </c>
      <c r="K3" s="22" t="s">
        <v>19</v>
      </c>
      <c r="L3" s="23" t="s">
        <v>19</v>
      </c>
      <c r="M3" s="23">
        <v>10.8</v>
      </c>
      <c r="N3" s="24">
        <v>2</v>
      </c>
      <c r="O3" s="25">
        <v>13.15</v>
      </c>
    </row>
    <row r="4" spans="1:15" ht="15">
      <c r="A4" s="10">
        <v>4</v>
      </c>
      <c r="B4" s="10" t="s">
        <v>98</v>
      </c>
      <c r="C4" s="10" t="s">
        <v>99</v>
      </c>
      <c r="D4" s="26" t="s">
        <v>95</v>
      </c>
      <c r="E4" s="26" t="s">
        <v>95</v>
      </c>
      <c r="F4" s="21">
        <v>1.85</v>
      </c>
      <c r="G4" s="21" t="s">
        <v>19</v>
      </c>
      <c r="H4" s="21" t="s">
        <v>19</v>
      </c>
      <c r="I4" s="21" t="s">
        <v>19</v>
      </c>
      <c r="J4" s="21">
        <v>2</v>
      </c>
      <c r="K4" s="22" t="s">
        <v>19</v>
      </c>
      <c r="L4" s="23">
        <v>2.5</v>
      </c>
      <c r="M4" s="23">
        <v>4.6</v>
      </c>
      <c r="N4" s="24" t="s">
        <v>19</v>
      </c>
      <c r="O4" s="25">
        <v>10.95</v>
      </c>
    </row>
    <row r="5" spans="1:15" ht="15">
      <c r="A5" s="10">
        <v>2</v>
      </c>
      <c r="B5" s="10" t="s">
        <v>100</v>
      </c>
      <c r="C5" s="10" t="s">
        <v>27</v>
      </c>
      <c r="D5" s="26" t="s">
        <v>95</v>
      </c>
      <c r="E5" s="26" t="s">
        <v>95</v>
      </c>
      <c r="F5" s="21">
        <v>1.49</v>
      </c>
      <c r="G5" s="21" t="s">
        <v>19</v>
      </c>
      <c r="H5" s="21" t="s">
        <v>19</v>
      </c>
      <c r="I5" s="21" t="s">
        <v>19</v>
      </c>
      <c r="J5" s="21" t="s">
        <v>19</v>
      </c>
      <c r="K5" s="22" t="s">
        <v>19</v>
      </c>
      <c r="L5" s="23" t="s">
        <v>19</v>
      </c>
      <c r="M5" s="23">
        <v>1.4</v>
      </c>
      <c r="N5" s="24" t="s">
        <v>19</v>
      </c>
      <c r="O5" s="25">
        <v>2.8899999999999997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4.421875" style="0" bestFit="1" customWidth="1"/>
    <col min="2" max="2" width="15.140625" style="0" bestFit="1" customWidth="1"/>
    <col min="3" max="3" width="14.00390625" style="0" bestFit="1" customWidth="1"/>
    <col min="4" max="4" width="7.421875" style="0" customWidth="1"/>
    <col min="5" max="6" width="6.7109375" style="0" customWidth="1"/>
    <col min="7" max="7" width="10.28125" style="0" bestFit="1" customWidth="1"/>
    <col min="8" max="8" width="13.57421875" style="0" customWidth="1"/>
    <col min="9" max="9" width="13.140625" style="0" customWidth="1"/>
    <col min="10" max="10" width="15.7109375" style="0" customWidth="1"/>
    <col min="11" max="11" width="16.140625" style="0" customWidth="1"/>
    <col min="12" max="12" width="15.8515625" style="0" customWidth="1"/>
    <col min="13" max="13" width="14.140625" style="0" customWidth="1"/>
    <col min="14" max="14" width="14.8515625" style="0" customWidth="1"/>
    <col min="15" max="15" width="11.421875" style="0" bestFit="1" customWidth="1"/>
    <col min="16" max="16" width="8.7109375" style="0" bestFit="1" customWidth="1"/>
  </cols>
  <sheetData>
    <row r="1" spans="1:16" ht="90.75" thickBot="1">
      <c r="A1" s="11" t="s">
        <v>14</v>
      </c>
      <c r="B1" s="11" t="s">
        <v>15</v>
      </c>
      <c r="C1" s="1" t="s">
        <v>0</v>
      </c>
      <c r="D1" s="2" t="s">
        <v>1</v>
      </c>
      <c r="E1" s="3" t="s">
        <v>2</v>
      </c>
      <c r="F1" s="3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10</v>
      </c>
      <c r="N1" s="5" t="s">
        <v>11</v>
      </c>
      <c r="O1" s="6" t="s">
        <v>12</v>
      </c>
      <c r="P1" s="7" t="s">
        <v>13</v>
      </c>
    </row>
    <row r="2" spans="1:16" ht="15">
      <c r="A2" s="10">
        <v>1</v>
      </c>
      <c r="B2" s="8" t="s">
        <v>101</v>
      </c>
      <c r="C2" s="8" t="s">
        <v>102</v>
      </c>
      <c r="D2" s="26" t="str">
        <f>IF('[1]ΚΑΤΑΧΩΡΗΣΗ'!C32=1,"NAI","OXI")</f>
        <v>NAI</v>
      </c>
      <c r="E2" s="9" t="s">
        <v>95</v>
      </c>
      <c r="F2" s="9" t="s">
        <v>95</v>
      </c>
      <c r="G2" s="21">
        <v>1.71</v>
      </c>
      <c r="H2" s="21" t="s">
        <v>19</v>
      </c>
      <c r="I2" s="21" t="s">
        <v>19</v>
      </c>
      <c r="J2" s="21" t="s">
        <v>19</v>
      </c>
      <c r="K2" s="21">
        <v>2</v>
      </c>
      <c r="L2" s="22" t="s">
        <v>19</v>
      </c>
      <c r="M2" s="23">
        <v>3</v>
      </c>
      <c r="N2" s="23">
        <v>12.4</v>
      </c>
      <c r="O2" s="24" t="s">
        <v>19</v>
      </c>
      <c r="P2" s="25">
        <v>19.11</v>
      </c>
    </row>
    <row r="3" spans="1:16" ht="15">
      <c r="A3" s="10">
        <v>2</v>
      </c>
      <c r="B3" s="10" t="s">
        <v>103</v>
      </c>
      <c r="C3" s="10" t="s">
        <v>104</v>
      </c>
      <c r="D3" s="26" t="s">
        <v>95</v>
      </c>
      <c r="E3" s="9" t="s">
        <v>105</v>
      </c>
      <c r="F3" s="9" t="s">
        <v>95</v>
      </c>
      <c r="G3" s="21">
        <v>1.63</v>
      </c>
      <c r="H3" s="21" t="s">
        <v>19</v>
      </c>
      <c r="I3" s="21" t="s">
        <v>19</v>
      </c>
      <c r="J3" s="21" t="s">
        <v>19</v>
      </c>
      <c r="K3" s="21" t="s">
        <v>19</v>
      </c>
      <c r="L3" s="22">
        <v>0.5</v>
      </c>
      <c r="M3" s="23">
        <v>3</v>
      </c>
      <c r="N3" s="23">
        <v>7</v>
      </c>
      <c r="O3" s="24" t="s">
        <v>19</v>
      </c>
      <c r="P3" s="25">
        <v>12.129999999999999</v>
      </c>
    </row>
    <row r="4" spans="1:16" ht="15">
      <c r="A4" s="10">
        <v>3</v>
      </c>
      <c r="B4" s="10" t="s">
        <v>106</v>
      </c>
      <c r="C4" s="10" t="s">
        <v>104</v>
      </c>
      <c r="D4" s="26" t="s">
        <v>95</v>
      </c>
      <c r="E4" s="9" t="s">
        <v>95</v>
      </c>
      <c r="F4" s="9" t="s">
        <v>95</v>
      </c>
      <c r="G4" s="21">
        <v>1.38</v>
      </c>
      <c r="H4" s="21" t="s">
        <v>19</v>
      </c>
      <c r="I4" s="21" t="s">
        <v>19</v>
      </c>
      <c r="J4" s="21" t="s">
        <v>19</v>
      </c>
      <c r="K4" s="21" t="s">
        <v>19</v>
      </c>
      <c r="L4" s="22" t="s">
        <v>19</v>
      </c>
      <c r="M4" s="23" t="s">
        <v>19</v>
      </c>
      <c r="N4" s="23">
        <v>5.2</v>
      </c>
      <c r="O4" s="24" t="s">
        <v>19</v>
      </c>
      <c r="P4" s="25">
        <v>6.58</v>
      </c>
    </row>
    <row r="5" spans="1:16" ht="15">
      <c r="A5" s="10">
        <v>4</v>
      </c>
      <c r="B5" s="10" t="s">
        <v>42</v>
      </c>
      <c r="C5" s="10" t="s">
        <v>23</v>
      </c>
      <c r="D5" s="26" t="s">
        <v>95</v>
      </c>
      <c r="E5" s="9" t="s">
        <v>95</v>
      </c>
      <c r="F5" s="9" t="s">
        <v>95</v>
      </c>
      <c r="G5" s="21">
        <v>1.47</v>
      </c>
      <c r="H5" s="21" t="s">
        <v>19</v>
      </c>
      <c r="I5" s="21" t="s">
        <v>19</v>
      </c>
      <c r="J5" s="21" t="s">
        <v>19</v>
      </c>
      <c r="K5" s="21" t="s">
        <v>19</v>
      </c>
      <c r="L5" s="22" t="s">
        <v>19</v>
      </c>
      <c r="M5" s="23">
        <v>1</v>
      </c>
      <c r="N5" s="23">
        <v>0.6</v>
      </c>
      <c r="O5" s="24" t="s">
        <v>19</v>
      </c>
      <c r="P5" s="25">
        <v>3.07</v>
      </c>
    </row>
    <row r="6" spans="1:16" ht="15">
      <c r="A6" s="10">
        <v>5</v>
      </c>
      <c r="B6" s="10" t="s">
        <v>107</v>
      </c>
      <c r="C6" s="10" t="s">
        <v>35</v>
      </c>
      <c r="D6" s="26" t="s">
        <v>95</v>
      </c>
      <c r="E6" s="9" t="s">
        <v>95</v>
      </c>
      <c r="F6" s="9" t="s">
        <v>95</v>
      </c>
      <c r="G6" s="21">
        <v>1.41</v>
      </c>
      <c r="H6" s="21" t="s">
        <v>19</v>
      </c>
      <c r="I6" s="21" t="s">
        <v>19</v>
      </c>
      <c r="J6" s="21" t="s">
        <v>19</v>
      </c>
      <c r="K6" s="21" t="s">
        <v>19</v>
      </c>
      <c r="L6" s="22" t="s">
        <v>19</v>
      </c>
      <c r="M6" s="23">
        <v>0.5</v>
      </c>
      <c r="N6" s="23" t="s">
        <v>19</v>
      </c>
      <c r="O6" s="24" t="s">
        <v>19</v>
      </c>
      <c r="P6" s="25">
        <v>1.91</v>
      </c>
    </row>
    <row r="7" spans="1:16" ht="15">
      <c r="A7" s="10">
        <v>6</v>
      </c>
      <c r="B7" s="10" t="s">
        <v>108</v>
      </c>
      <c r="C7" s="10" t="s">
        <v>109</v>
      </c>
      <c r="D7" s="26" t="s">
        <v>95</v>
      </c>
      <c r="E7" s="9" t="s">
        <v>105</v>
      </c>
      <c r="F7" s="9" t="s">
        <v>95</v>
      </c>
      <c r="G7" s="21">
        <v>1.78</v>
      </c>
      <c r="H7" s="21" t="s">
        <v>19</v>
      </c>
      <c r="I7" s="21" t="s">
        <v>19</v>
      </c>
      <c r="J7" s="21" t="s">
        <v>19</v>
      </c>
      <c r="K7" s="21" t="s">
        <v>19</v>
      </c>
      <c r="L7" s="22" t="s">
        <v>19</v>
      </c>
      <c r="M7" s="23" t="s">
        <v>19</v>
      </c>
      <c r="N7" s="23" t="s">
        <v>19</v>
      </c>
      <c r="O7" s="24" t="s">
        <v>19</v>
      </c>
      <c r="P7" s="25">
        <v>1.78</v>
      </c>
    </row>
    <row r="8" spans="1:16" ht="15">
      <c r="A8" s="10">
        <v>7</v>
      </c>
      <c r="B8" s="10" t="s">
        <v>110</v>
      </c>
      <c r="C8" s="10" t="s">
        <v>111</v>
      </c>
      <c r="D8" s="26" t="s">
        <v>95</v>
      </c>
      <c r="E8" s="9" t="s">
        <v>95</v>
      </c>
      <c r="F8" s="9" t="s">
        <v>95</v>
      </c>
      <c r="G8" s="21">
        <v>1.49</v>
      </c>
      <c r="H8" s="21" t="s">
        <v>19</v>
      </c>
      <c r="I8" s="21" t="s">
        <v>19</v>
      </c>
      <c r="J8" s="21" t="s">
        <v>19</v>
      </c>
      <c r="K8" s="21" t="s">
        <v>19</v>
      </c>
      <c r="L8" s="22" t="s">
        <v>19</v>
      </c>
      <c r="M8" s="23" t="s">
        <v>19</v>
      </c>
      <c r="N8" s="23" t="s">
        <v>19</v>
      </c>
      <c r="O8" s="24" t="s">
        <v>19</v>
      </c>
      <c r="P8" s="25">
        <v>1.49</v>
      </c>
    </row>
    <row r="9" spans="1:16" ht="15">
      <c r="A9" s="10">
        <v>8</v>
      </c>
      <c r="B9" s="10" t="s">
        <v>112</v>
      </c>
      <c r="C9" s="10" t="s">
        <v>113</v>
      </c>
      <c r="D9" s="26" t="s">
        <v>95</v>
      </c>
      <c r="E9" s="9" t="s">
        <v>95</v>
      </c>
      <c r="F9" s="9" t="s">
        <v>95</v>
      </c>
      <c r="G9" s="21">
        <v>1.38</v>
      </c>
      <c r="H9" s="21" t="s">
        <v>19</v>
      </c>
      <c r="I9" s="21" t="s">
        <v>19</v>
      </c>
      <c r="J9" s="21" t="s">
        <v>19</v>
      </c>
      <c r="K9" s="21" t="s">
        <v>19</v>
      </c>
      <c r="L9" s="22" t="s">
        <v>19</v>
      </c>
      <c r="M9" s="23" t="s">
        <v>19</v>
      </c>
      <c r="N9" s="23" t="s">
        <v>19</v>
      </c>
      <c r="O9" s="24" t="s">
        <v>19</v>
      </c>
      <c r="P9" s="25">
        <v>1.38</v>
      </c>
    </row>
    <row r="10" spans="1:16" ht="15">
      <c r="A10" s="10">
        <v>9</v>
      </c>
      <c r="B10" s="10" t="s">
        <v>114</v>
      </c>
      <c r="C10" s="10" t="s">
        <v>115</v>
      </c>
      <c r="D10" s="26" t="s">
        <v>95</v>
      </c>
      <c r="E10" s="9" t="s">
        <v>95</v>
      </c>
      <c r="F10" s="9" t="s">
        <v>95</v>
      </c>
      <c r="G10" s="21">
        <v>1.24</v>
      </c>
      <c r="H10" s="21" t="s">
        <v>19</v>
      </c>
      <c r="I10" s="21" t="s">
        <v>19</v>
      </c>
      <c r="J10" s="21" t="s">
        <v>19</v>
      </c>
      <c r="K10" s="21" t="s">
        <v>19</v>
      </c>
      <c r="L10" s="22" t="s">
        <v>19</v>
      </c>
      <c r="M10" s="23" t="s">
        <v>19</v>
      </c>
      <c r="N10" s="23" t="s">
        <v>19</v>
      </c>
      <c r="O10" s="24" t="s">
        <v>19</v>
      </c>
      <c r="P10" s="25">
        <v>1.24</v>
      </c>
    </row>
    <row r="11" spans="1:16" ht="15">
      <c r="A11" s="10">
        <v>10</v>
      </c>
      <c r="B11" s="10" t="s">
        <v>116</v>
      </c>
      <c r="C11" s="10" t="s">
        <v>99</v>
      </c>
      <c r="D11" s="26" t="s">
        <v>95</v>
      </c>
      <c r="E11" s="9" t="s">
        <v>95</v>
      </c>
      <c r="F11" s="9" t="s">
        <v>95</v>
      </c>
      <c r="G11" s="21">
        <v>1.22</v>
      </c>
      <c r="H11" s="21" t="s">
        <v>19</v>
      </c>
      <c r="I11" s="21" t="s">
        <v>19</v>
      </c>
      <c r="J11" s="21" t="s">
        <v>19</v>
      </c>
      <c r="K11" s="21" t="s">
        <v>19</v>
      </c>
      <c r="L11" s="22" t="s">
        <v>19</v>
      </c>
      <c r="M11" s="23" t="s">
        <v>19</v>
      </c>
      <c r="N11" s="23" t="s">
        <v>19</v>
      </c>
      <c r="O11" s="24" t="s">
        <v>19</v>
      </c>
      <c r="P11" s="25">
        <v>1.22</v>
      </c>
    </row>
    <row r="12" spans="1:16" ht="15">
      <c r="A12" s="10">
        <v>11</v>
      </c>
      <c r="B12" s="10" t="s">
        <v>117</v>
      </c>
      <c r="C12" s="10" t="s">
        <v>118</v>
      </c>
      <c r="D12" s="26" t="s">
        <v>95</v>
      </c>
      <c r="E12" s="9" t="s">
        <v>95</v>
      </c>
      <c r="F12" s="9" t="s">
        <v>95</v>
      </c>
      <c r="G12" s="21">
        <v>1.18</v>
      </c>
      <c r="H12" s="21" t="s">
        <v>19</v>
      </c>
      <c r="I12" s="21" t="s">
        <v>19</v>
      </c>
      <c r="J12" s="21" t="s">
        <v>19</v>
      </c>
      <c r="K12" s="21" t="s">
        <v>19</v>
      </c>
      <c r="L12" s="22" t="s">
        <v>19</v>
      </c>
      <c r="M12" s="23" t="s">
        <v>19</v>
      </c>
      <c r="N12" s="23" t="s">
        <v>19</v>
      </c>
      <c r="O12" s="24" t="s">
        <v>19</v>
      </c>
      <c r="P12" s="25">
        <v>1.18</v>
      </c>
    </row>
    <row r="13" spans="1:16" ht="15">
      <c r="A13" s="10">
        <v>12</v>
      </c>
      <c r="B13" s="10" t="s">
        <v>119</v>
      </c>
      <c r="C13" s="10" t="s">
        <v>72</v>
      </c>
      <c r="D13" s="26" t="s">
        <v>95</v>
      </c>
      <c r="E13" s="9" t="s">
        <v>95</v>
      </c>
      <c r="F13" s="9" t="s">
        <v>95</v>
      </c>
      <c r="G13" s="21">
        <v>1.12</v>
      </c>
      <c r="H13" s="21" t="s">
        <v>19</v>
      </c>
      <c r="I13" s="21" t="s">
        <v>19</v>
      </c>
      <c r="J13" s="21" t="s">
        <v>19</v>
      </c>
      <c r="K13" s="21" t="s">
        <v>19</v>
      </c>
      <c r="L13" s="22" t="s">
        <v>19</v>
      </c>
      <c r="M13" s="23" t="s">
        <v>19</v>
      </c>
      <c r="N13" s="23" t="s">
        <v>19</v>
      </c>
      <c r="O13" s="24" t="s">
        <v>19</v>
      </c>
      <c r="P13" s="25">
        <v>1.12</v>
      </c>
    </row>
  </sheetData>
  <sheetProtection/>
  <printOptions/>
  <pageMargins left="0.7" right="0.7" top="0.75" bottom="0.75" header="0.3" footer="0.3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3.57421875" style="0" bestFit="1" customWidth="1"/>
    <col min="2" max="2" width="12.28125" style="0" bestFit="1" customWidth="1"/>
    <col min="3" max="3" width="8.7109375" style="0" bestFit="1" customWidth="1"/>
    <col min="4" max="4" width="4.421875" style="0" customWidth="1"/>
    <col min="5" max="5" width="4.7109375" style="0" customWidth="1"/>
    <col min="6" max="6" width="10.28125" style="0" bestFit="1" customWidth="1"/>
    <col min="7" max="7" width="14.00390625" style="0" customWidth="1"/>
    <col min="8" max="8" width="15.57421875" style="0" customWidth="1"/>
    <col min="9" max="9" width="15.7109375" style="0" customWidth="1"/>
    <col min="10" max="10" width="16.140625" style="0" customWidth="1"/>
    <col min="11" max="11" width="15.8515625" style="0" customWidth="1"/>
    <col min="12" max="13" width="13.8515625" style="0" bestFit="1" customWidth="1"/>
    <col min="14" max="14" width="11.140625" style="0" customWidth="1"/>
  </cols>
  <sheetData>
    <row r="1" spans="1:15" ht="15.75" thickBot="1">
      <c r="A1" s="57" t="s">
        <v>81</v>
      </c>
      <c r="B1" s="57" t="s">
        <v>15</v>
      </c>
      <c r="C1" s="57" t="s">
        <v>0</v>
      </c>
      <c r="D1" s="58" t="s">
        <v>2</v>
      </c>
      <c r="E1" s="58" t="s">
        <v>3</v>
      </c>
      <c r="F1" s="60" t="s">
        <v>82</v>
      </c>
      <c r="G1" s="60"/>
      <c r="H1" s="60"/>
      <c r="I1" s="60"/>
      <c r="J1" s="60"/>
      <c r="K1" s="60"/>
      <c r="L1" s="52" t="s">
        <v>83</v>
      </c>
      <c r="M1" s="53"/>
      <c r="N1" s="54" t="s">
        <v>12</v>
      </c>
      <c r="O1" s="55" t="s">
        <v>13</v>
      </c>
    </row>
    <row r="2" spans="1:15" ht="90.75" thickBot="1">
      <c r="A2" s="57"/>
      <c r="B2" s="57"/>
      <c r="C2" s="57"/>
      <c r="D2" s="59"/>
      <c r="E2" s="59"/>
      <c r="F2" s="14" t="s">
        <v>4</v>
      </c>
      <c r="G2" s="14" t="s">
        <v>84</v>
      </c>
      <c r="H2" s="14" t="s">
        <v>85</v>
      </c>
      <c r="I2" s="14" t="s">
        <v>86</v>
      </c>
      <c r="J2" s="14" t="s">
        <v>87</v>
      </c>
      <c r="K2" s="14" t="s">
        <v>9</v>
      </c>
      <c r="L2" s="5" t="s">
        <v>10</v>
      </c>
      <c r="M2" s="15" t="s">
        <v>11</v>
      </c>
      <c r="N2" s="54"/>
      <c r="O2" s="56"/>
    </row>
    <row r="3" spans="1:15" ht="15">
      <c r="A3" s="10">
        <v>1</v>
      </c>
      <c r="B3" s="10" t="s">
        <v>88</v>
      </c>
      <c r="C3" s="10" t="s">
        <v>33</v>
      </c>
      <c r="D3" s="18" t="s">
        <v>19</v>
      </c>
      <c r="E3" s="18" t="s">
        <v>19</v>
      </c>
      <c r="F3" s="22">
        <v>1.75</v>
      </c>
      <c r="G3" s="22" t="s">
        <v>19</v>
      </c>
      <c r="H3" s="21">
        <v>4</v>
      </c>
      <c r="I3" s="21" t="s">
        <v>19</v>
      </c>
      <c r="J3" s="21" t="s">
        <v>19</v>
      </c>
      <c r="K3" s="22" t="s">
        <v>19</v>
      </c>
      <c r="L3" s="23" t="s">
        <v>19</v>
      </c>
      <c r="M3" s="23">
        <v>9.6</v>
      </c>
      <c r="N3" s="24" t="s">
        <v>19</v>
      </c>
      <c r="O3" s="25">
        <v>15.35</v>
      </c>
    </row>
    <row r="4" spans="1:15" ht="15">
      <c r="A4" s="10">
        <v>2</v>
      </c>
      <c r="B4" s="10" t="s">
        <v>89</v>
      </c>
      <c r="C4" s="10" t="s">
        <v>90</v>
      </c>
      <c r="D4" s="18" t="s">
        <v>19</v>
      </c>
      <c r="E4" s="18" t="s">
        <v>19</v>
      </c>
      <c r="F4" s="22">
        <v>1.07</v>
      </c>
      <c r="G4" s="22" t="s">
        <v>19</v>
      </c>
      <c r="H4" s="22">
        <v>4</v>
      </c>
      <c r="I4" s="22" t="s">
        <v>19</v>
      </c>
      <c r="J4" s="22" t="s">
        <v>19</v>
      </c>
      <c r="K4" s="22">
        <v>0.5</v>
      </c>
      <c r="L4" s="23">
        <v>3</v>
      </c>
      <c r="M4" s="23">
        <v>5.2</v>
      </c>
      <c r="N4" s="24" t="s">
        <v>19</v>
      </c>
      <c r="O4" s="25">
        <v>13.77</v>
      </c>
    </row>
    <row r="5" spans="1:15" ht="15">
      <c r="A5" s="10">
        <v>3</v>
      </c>
      <c r="B5" s="10" t="s">
        <v>91</v>
      </c>
      <c r="C5" s="10" t="s">
        <v>92</v>
      </c>
      <c r="D5" s="18" t="s">
        <v>19</v>
      </c>
      <c r="E5" s="18" t="s">
        <v>19</v>
      </c>
      <c r="F5" s="22">
        <v>1.47</v>
      </c>
      <c r="G5" s="22" t="s">
        <v>19</v>
      </c>
      <c r="H5" s="22">
        <v>4</v>
      </c>
      <c r="I5" s="22" t="s">
        <v>19</v>
      </c>
      <c r="J5" s="22" t="s">
        <v>19</v>
      </c>
      <c r="K5" s="22" t="s">
        <v>19</v>
      </c>
      <c r="L5" s="23" t="s">
        <v>19</v>
      </c>
      <c r="M5" s="23">
        <v>1.8</v>
      </c>
      <c r="N5" s="24" t="s">
        <v>19</v>
      </c>
      <c r="O5" s="25">
        <v>7.27</v>
      </c>
    </row>
  </sheetData>
  <sheetProtection/>
  <mergeCells count="9">
    <mergeCell ref="L1:M1"/>
    <mergeCell ref="N1:N2"/>
    <mergeCell ref="O1:O2"/>
    <mergeCell ref="A1:A2"/>
    <mergeCell ref="B1:B2"/>
    <mergeCell ref="C1:C2"/>
    <mergeCell ref="D1:D2"/>
    <mergeCell ref="E1:E2"/>
    <mergeCell ref="F1:K1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4.00390625" style="0" bestFit="1" customWidth="1"/>
    <col min="2" max="2" width="17.7109375" style="0" bestFit="1" customWidth="1"/>
    <col min="3" max="3" width="15.8515625" style="0" bestFit="1" customWidth="1"/>
    <col min="4" max="4" width="4.28125" style="0" bestFit="1" customWidth="1"/>
    <col min="5" max="5" width="4.421875" style="0" customWidth="1"/>
    <col min="6" max="6" width="12.00390625" style="0" bestFit="1" customWidth="1"/>
    <col min="7" max="7" width="15.00390625" style="0" bestFit="1" customWidth="1"/>
    <col min="8" max="8" width="13.8515625" style="0" bestFit="1" customWidth="1"/>
    <col min="9" max="9" width="15.421875" style="0" bestFit="1" customWidth="1"/>
    <col min="10" max="10" width="15.421875" style="0" customWidth="1"/>
    <col min="11" max="11" width="14.00390625" style="0" bestFit="1" customWidth="1"/>
    <col min="12" max="12" width="14.00390625" style="0" customWidth="1"/>
    <col min="13" max="13" width="14.7109375" style="0" customWidth="1"/>
    <col min="14" max="14" width="11.8515625" style="0" customWidth="1"/>
    <col min="15" max="15" width="9.28125" style="0" bestFit="1" customWidth="1"/>
  </cols>
  <sheetData>
    <row r="1" spans="1:15" ht="90.75" thickBot="1">
      <c r="A1" s="12" t="s">
        <v>16</v>
      </c>
      <c r="B1" s="12" t="s">
        <v>15</v>
      </c>
      <c r="C1" s="12" t="s">
        <v>0</v>
      </c>
      <c r="D1" s="13" t="s">
        <v>2</v>
      </c>
      <c r="E1" s="13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5" t="s">
        <v>10</v>
      </c>
      <c r="M1" s="15" t="s">
        <v>11</v>
      </c>
      <c r="N1" s="16" t="s">
        <v>12</v>
      </c>
      <c r="O1" s="17" t="s">
        <v>13</v>
      </c>
    </row>
    <row r="2" spans="1:15" ht="15">
      <c r="A2" s="10">
        <v>1</v>
      </c>
      <c r="B2" s="10" t="s">
        <v>17</v>
      </c>
      <c r="C2" s="10" t="s">
        <v>18</v>
      </c>
      <c r="D2" s="19" t="s">
        <v>19</v>
      </c>
      <c r="E2" s="19" t="s">
        <v>19</v>
      </c>
      <c r="F2" s="20">
        <v>0.93</v>
      </c>
      <c r="G2" s="20" t="s">
        <v>19</v>
      </c>
      <c r="H2" s="21" t="s">
        <v>19</v>
      </c>
      <c r="I2" s="21" t="s">
        <v>19</v>
      </c>
      <c r="J2" s="21" t="s">
        <v>19</v>
      </c>
      <c r="K2" s="22" t="s">
        <v>19</v>
      </c>
      <c r="L2" s="23" t="s">
        <v>19</v>
      </c>
      <c r="M2" s="23">
        <v>14.2</v>
      </c>
      <c r="N2" s="24" t="s">
        <v>19</v>
      </c>
      <c r="O2" s="25">
        <v>15.129999999999999</v>
      </c>
    </row>
    <row r="3" spans="1:15" ht="15">
      <c r="A3" s="10">
        <v>2</v>
      </c>
      <c r="B3" s="10" t="s">
        <v>20</v>
      </c>
      <c r="C3" s="10" t="s">
        <v>21</v>
      </c>
      <c r="D3" s="19" t="s">
        <v>19</v>
      </c>
      <c r="E3" s="19" t="s">
        <v>19</v>
      </c>
      <c r="F3" s="20">
        <v>0.94</v>
      </c>
      <c r="G3" s="20" t="s">
        <v>19</v>
      </c>
      <c r="H3" s="21" t="s">
        <v>19</v>
      </c>
      <c r="I3" s="21" t="s">
        <v>19</v>
      </c>
      <c r="J3" s="21">
        <v>2</v>
      </c>
      <c r="K3" s="22">
        <v>0.5</v>
      </c>
      <c r="L3" s="23" t="s">
        <v>19</v>
      </c>
      <c r="M3" s="23">
        <v>9</v>
      </c>
      <c r="N3" s="24" t="s">
        <v>19</v>
      </c>
      <c r="O3" s="25">
        <v>12.44</v>
      </c>
    </row>
    <row r="4" spans="1:15" ht="15">
      <c r="A4" s="10">
        <v>3</v>
      </c>
      <c r="B4" s="10" t="s">
        <v>22</v>
      </c>
      <c r="C4" s="10" t="s">
        <v>23</v>
      </c>
      <c r="D4" s="19" t="s">
        <v>19</v>
      </c>
      <c r="E4" s="19" t="s">
        <v>19</v>
      </c>
      <c r="F4" s="20">
        <v>0.71</v>
      </c>
      <c r="G4" s="20" t="s">
        <v>19</v>
      </c>
      <c r="H4" s="21" t="s">
        <v>19</v>
      </c>
      <c r="I4" s="21" t="s">
        <v>19</v>
      </c>
      <c r="J4" s="21">
        <v>2</v>
      </c>
      <c r="K4" s="22" t="s">
        <v>19</v>
      </c>
      <c r="L4" s="23" t="s">
        <v>19</v>
      </c>
      <c r="M4" s="23">
        <v>4.4</v>
      </c>
      <c r="N4" s="24">
        <v>3</v>
      </c>
      <c r="O4" s="25">
        <v>10.11</v>
      </c>
    </row>
    <row r="5" spans="1:15" ht="15">
      <c r="A5" s="10">
        <v>4</v>
      </c>
      <c r="B5" s="10" t="s">
        <v>24</v>
      </c>
      <c r="C5" s="10" t="s">
        <v>25</v>
      </c>
      <c r="D5" s="19" t="s">
        <v>19</v>
      </c>
      <c r="E5" s="19" t="s">
        <v>19</v>
      </c>
      <c r="F5" s="20">
        <v>1.56</v>
      </c>
      <c r="G5" s="20" t="s">
        <v>19</v>
      </c>
      <c r="H5" s="21" t="s">
        <v>19</v>
      </c>
      <c r="I5" s="21">
        <v>4</v>
      </c>
      <c r="J5" s="21" t="s">
        <v>19</v>
      </c>
      <c r="K5" s="22" t="s">
        <v>19</v>
      </c>
      <c r="L5" s="23">
        <v>3</v>
      </c>
      <c r="M5" s="23">
        <v>0.8</v>
      </c>
      <c r="N5" s="24" t="s">
        <v>19</v>
      </c>
      <c r="O5" s="25">
        <v>9.360000000000001</v>
      </c>
    </row>
    <row r="6" spans="1:15" ht="15">
      <c r="A6" s="10">
        <v>5</v>
      </c>
      <c r="B6" s="10" t="s">
        <v>26</v>
      </c>
      <c r="C6" s="10" t="s">
        <v>27</v>
      </c>
      <c r="D6" s="19" t="s">
        <v>19</v>
      </c>
      <c r="E6" s="19" t="s">
        <v>19</v>
      </c>
      <c r="F6" s="20">
        <v>1.39</v>
      </c>
      <c r="G6" s="20" t="s">
        <v>19</v>
      </c>
      <c r="H6" s="21" t="s">
        <v>19</v>
      </c>
      <c r="I6" s="21" t="s">
        <v>19</v>
      </c>
      <c r="J6" s="21" t="s">
        <v>19</v>
      </c>
      <c r="K6" s="22">
        <v>0.5</v>
      </c>
      <c r="L6" s="23" t="s">
        <v>19</v>
      </c>
      <c r="M6" s="23">
        <v>4.8</v>
      </c>
      <c r="N6" s="24" t="s">
        <v>19</v>
      </c>
      <c r="O6" s="25">
        <v>6.6899999999999995</v>
      </c>
    </row>
    <row r="7" spans="1:15" ht="15">
      <c r="A7" s="10">
        <v>6</v>
      </c>
      <c r="B7" s="10" t="s">
        <v>28</v>
      </c>
      <c r="C7" s="10" t="s">
        <v>29</v>
      </c>
      <c r="D7" s="19" t="s">
        <v>19</v>
      </c>
      <c r="E7" s="19" t="s">
        <v>19</v>
      </c>
      <c r="F7" s="20">
        <v>1.03</v>
      </c>
      <c r="G7" s="20" t="s">
        <v>19</v>
      </c>
      <c r="H7" s="21" t="s">
        <v>19</v>
      </c>
      <c r="I7" s="21">
        <v>4</v>
      </c>
      <c r="J7" s="21" t="s">
        <v>19</v>
      </c>
      <c r="K7" s="22" t="s">
        <v>19</v>
      </c>
      <c r="L7" s="23" t="s">
        <v>19</v>
      </c>
      <c r="M7" s="23" t="s">
        <v>19</v>
      </c>
      <c r="N7" s="24" t="s">
        <v>19</v>
      </c>
      <c r="O7" s="25">
        <v>5.03</v>
      </c>
    </row>
    <row r="8" spans="1:15" ht="15">
      <c r="A8" s="10">
        <v>7</v>
      </c>
      <c r="B8" s="10" t="s">
        <v>30</v>
      </c>
      <c r="C8" s="10" t="s">
        <v>31</v>
      </c>
      <c r="D8" s="19" t="s">
        <v>19</v>
      </c>
      <c r="E8" s="19" t="s">
        <v>19</v>
      </c>
      <c r="F8" s="20">
        <v>0.88</v>
      </c>
      <c r="G8" s="20" t="s">
        <v>19</v>
      </c>
      <c r="H8" s="21" t="s">
        <v>19</v>
      </c>
      <c r="I8" s="21">
        <v>4</v>
      </c>
      <c r="J8" s="21" t="s">
        <v>19</v>
      </c>
      <c r="K8" s="22" t="s">
        <v>19</v>
      </c>
      <c r="L8" s="23" t="s">
        <v>19</v>
      </c>
      <c r="M8" s="23" t="s">
        <v>19</v>
      </c>
      <c r="N8" s="24" t="s">
        <v>19</v>
      </c>
      <c r="O8" s="25">
        <v>4.88</v>
      </c>
    </row>
    <row r="9" spans="1:15" ht="15">
      <c r="A9" s="10">
        <v>8</v>
      </c>
      <c r="B9" s="10" t="s">
        <v>32</v>
      </c>
      <c r="C9" s="10" t="s">
        <v>33</v>
      </c>
      <c r="D9" s="19" t="s">
        <v>19</v>
      </c>
      <c r="E9" s="19" t="s">
        <v>19</v>
      </c>
      <c r="F9" s="20">
        <v>0.99</v>
      </c>
      <c r="G9" s="20" t="s">
        <v>19</v>
      </c>
      <c r="H9" s="21" t="s">
        <v>19</v>
      </c>
      <c r="I9" s="21" t="s">
        <v>19</v>
      </c>
      <c r="J9" s="21" t="s">
        <v>19</v>
      </c>
      <c r="K9" s="22" t="s">
        <v>19</v>
      </c>
      <c r="L9" s="23" t="s">
        <v>19</v>
      </c>
      <c r="M9" s="23">
        <v>3.6</v>
      </c>
      <c r="N9" s="24" t="s">
        <v>19</v>
      </c>
      <c r="O9" s="25">
        <v>4.59</v>
      </c>
    </row>
    <row r="10" spans="1:15" ht="15">
      <c r="A10" s="10">
        <v>9</v>
      </c>
      <c r="B10" s="10" t="s">
        <v>34</v>
      </c>
      <c r="C10" s="10" t="s">
        <v>35</v>
      </c>
      <c r="D10" s="19" t="s">
        <v>19</v>
      </c>
      <c r="E10" s="19" t="s">
        <v>19</v>
      </c>
      <c r="F10" s="20">
        <v>1.64</v>
      </c>
      <c r="G10" s="20" t="s">
        <v>19</v>
      </c>
      <c r="H10" s="21" t="s">
        <v>19</v>
      </c>
      <c r="I10" s="21" t="s">
        <v>19</v>
      </c>
      <c r="J10" s="21">
        <v>2</v>
      </c>
      <c r="K10" s="22" t="s">
        <v>19</v>
      </c>
      <c r="L10" s="23" t="s">
        <v>19</v>
      </c>
      <c r="M10" s="23">
        <v>0.8</v>
      </c>
      <c r="N10" s="24" t="s">
        <v>19</v>
      </c>
      <c r="O10" s="25">
        <v>4.4399999999999995</v>
      </c>
    </row>
    <row r="11" spans="1:15" ht="15">
      <c r="A11" s="10">
        <v>10</v>
      </c>
      <c r="B11" s="10" t="s">
        <v>36</v>
      </c>
      <c r="C11" s="10" t="s">
        <v>37</v>
      </c>
      <c r="D11" s="19" t="s">
        <v>19</v>
      </c>
      <c r="E11" s="19" t="s">
        <v>19</v>
      </c>
      <c r="F11" s="20">
        <v>1.52</v>
      </c>
      <c r="G11" s="20" t="s">
        <v>19</v>
      </c>
      <c r="H11" s="21" t="s">
        <v>19</v>
      </c>
      <c r="I11" s="21" t="s">
        <v>19</v>
      </c>
      <c r="J11" s="21">
        <v>2</v>
      </c>
      <c r="K11" s="22" t="s">
        <v>19</v>
      </c>
      <c r="L11" s="23" t="s">
        <v>19</v>
      </c>
      <c r="M11" s="23" t="s">
        <v>19</v>
      </c>
      <c r="N11" s="24" t="s">
        <v>19</v>
      </c>
      <c r="O11" s="25">
        <v>3.52</v>
      </c>
    </row>
    <row r="12" spans="1:15" ht="15">
      <c r="A12" s="10">
        <v>11</v>
      </c>
      <c r="B12" s="10" t="s">
        <v>38</v>
      </c>
      <c r="C12" s="10" t="s">
        <v>39</v>
      </c>
      <c r="D12" s="19" t="s">
        <v>19</v>
      </c>
      <c r="E12" s="19" t="s">
        <v>19</v>
      </c>
      <c r="F12" s="20">
        <v>1.42</v>
      </c>
      <c r="G12" s="20" t="s">
        <v>19</v>
      </c>
      <c r="H12" s="21" t="s">
        <v>19</v>
      </c>
      <c r="I12" s="21" t="s">
        <v>19</v>
      </c>
      <c r="J12" s="21">
        <v>2</v>
      </c>
      <c r="K12" s="22" t="s">
        <v>19</v>
      </c>
      <c r="L12" s="23" t="s">
        <v>19</v>
      </c>
      <c r="M12" s="23" t="s">
        <v>19</v>
      </c>
      <c r="N12" s="24" t="s">
        <v>19</v>
      </c>
      <c r="O12" s="25">
        <v>3.42</v>
      </c>
    </row>
    <row r="13" spans="1:15" ht="15">
      <c r="A13" s="10">
        <v>12</v>
      </c>
      <c r="B13" s="10" t="s">
        <v>40</v>
      </c>
      <c r="C13" s="10" t="s">
        <v>41</v>
      </c>
      <c r="D13" s="19" t="s">
        <v>19</v>
      </c>
      <c r="E13" s="19" t="s">
        <v>19</v>
      </c>
      <c r="F13" s="20">
        <v>1.14</v>
      </c>
      <c r="G13" s="20" t="s">
        <v>19</v>
      </c>
      <c r="H13" s="21" t="s">
        <v>19</v>
      </c>
      <c r="I13" s="21" t="s">
        <v>19</v>
      </c>
      <c r="J13" s="21">
        <v>2</v>
      </c>
      <c r="K13" s="22" t="s">
        <v>19</v>
      </c>
      <c r="L13" s="23" t="s">
        <v>19</v>
      </c>
      <c r="M13" s="23" t="s">
        <v>19</v>
      </c>
      <c r="N13" s="24" t="s">
        <v>19</v>
      </c>
      <c r="O13" s="25">
        <v>3.1399999999999997</v>
      </c>
    </row>
    <row r="14" spans="1:15" ht="15">
      <c r="A14" s="10">
        <v>13</v>
      </c>
      <c r="B14" s="10" t="s">
        <v>42</v>
      </c>
      <c r="C14" s="10" t="s">
        <v>23</v>
      </c>
      <c r="D14" s="19" t="s">
        <v>19</v>
      </c>
      <c r="E14" s="19" t="s">
        <v>19</v>
      </c>
      <c r="F14" s="20">
        <v>1.08</v>
      </c>
      <c r="G14" s="20" t="s">
        <v>19</v>
      </c>
      <c r="H14" s="21" t="s">
        <v>19</v>
      </c>
      <c r="I14" s="21" t="s">
        <v>19</v>
      </c>
      <c r="J14" s="21" t="s">
        <v>19</v>
      </c>
      <c r="K14" s="22" t="s">
        <v>19</v>
      </c>
      <c r="L14" s="23">
        <v>1</v>
      </c>
      <c r="M14" s="23">
        <v>0.6</v>
      </c>
      <c r="N14" s="24" t="s">
        <v>19</v>
      </c>
      <c r="O14" s="25">
        <v>2.68</v>
      </c>
    </row>
    <row r="15" spans="1:15" ht="15">
      <c r="A15" s="10">
        <v>14</v>
      </c>
      <c r="B15" s="10" t="s">
        <v>43</v>
      </c>
      <c r="C15" s="10" t="s">
        <v>44</v>
      </c>
      <c r="D15" s="19" t="s">
        <v>19</v>
      </c>
      <c r="E15" s="19" t="s">
        <v>19</v>
      </c>
      <c r="F15" s="20">
        <v>1.12</v>
      </c>
      <c r="G15" s="20" t="s">
        <v>19</v>
      </c>
      <c r="H15" s="21" t="s">
        <v>19</v>
      </c>
      <c r="I15" s="21" t="s">
        <v>19</v>
      </c>
      <c r="J15" s="21" t="s">
        <v>19</v>
      </c>
      <c r="K15" s="22" t="s">
        <v>19</v>
      </c>
      <c r="L15" s="23">
        <v>1</v>
      </c>
      <c r="M15" s="23">
        <v>0.2</v>
      </c>
      <c r="N15" s="24" t="s">
        <v>19</v>
      </c>
      <c r="O15" s="25">
        <v>2.3200000000000003</v>
      </c>
    </row>
    <row r="16" spans="1:15" ht="15">
      <c r="A16" s="10">
        <v>15</v>
      </c>
      <c r="B16" s="10" t="s">
        <v>45</v>
      </c>
      <c r="C16" s="10" t="s">
        <v>41</v>
      </c>
      <c r="D16" s="19" t="s">
        <v>19</v>
      </c>
      <c r="E16" s="19" t="s">
        <v>19</v>
      </c>
      <c r="F16" s="20">
        <v>1.67</v>
      </c>
      <c r="G16" s="20" t="s">
        <v>19</v>
      </c>
      <c r="H16" s="21" t="s">
        <v>19</v>
      </c>
      <c r="I16" s="21" t="s">
        <v>19</v>
      </c>
      <c r="J16" s="21" t="s">
        <v>19</v>
      </c>
      <c r="K16" s="22">
        <v>0.5</v>
      </c>
      <c r="L16" s="23" t="s">
        <v>19</v>
      </c>
      <c r="M16" s="23" t="s">
        <v>19</v>
      </c>
      <c r="N16" s="24" t="s">
        <v>19</v>
      </c>
      <c r="O16" s="25">
        <v>2.17</v>
      </c>
    </row>
    <row r="17" spans="1:15" ht="15">
      <c r="A17" s="10">
        <v>16</v>
      </c>
      <c r="B17" s="10" t="s">
        <v>46</v>
      </c>
      <c r="C17" s="10" t="s">
        <v>27</v>
      </c>
      <c r="D17" s="19" t="s">
        <v>19</v>
      </c>
      <c r="E17" s="19" t="s">
        <v>19</v>
      </c>
      <c r="F17" s="20">
        <v>1.06</v>
      </c>
      <c r="G17" s="20" t="s">
        <v>19</v>
      </c>
      <c r="H17" s="21" t="s">
        <v>19</v>
      </c>
      <c r="I17" s="21" t="s">
        <v>19</v>
      </c>
      <c r="J17" s="21" t="s">
        <v>19</v>
      </c>
      <c r="K17" s="22" t="s">
        <v>19</v>
      </c>
      <c r="L17" s="23" t="s">
        <v>19</v>
      </c>
      <c r="M17" s="23">
        <v>1</v>
      </c>
      <c r="N17" s="24" t="s">
        <v>19</v>
      </c>
      <c r="O17" s="25">
        <v>2.06</v>
      </c>
    </row>
    <row r="18" spans="1:15" ht="15">
      <c r="A18" s="10">
        <v>17</v>
      </c>
      <c r="B18" s="10" t="s">
        <v>47</v>
      </c>
      <c r="C18" s="10" t="s">
        <v>48</v>
      </c>
      <c r="D18" s="19" t="s">
        <v>19</v>
      </c>
      <c r="E18" s="19" t="s">
        <v>19</v>
      </c>
      <c r="F18" s="20">
        <v>0.96</v>
      </c>
      <c r="G18" s="20" t="s">
        <v>19</v>
      </c>
      <c r="H18" s="21" t="s">
        <v>19</v>
      </c>
      <c r="I18" s="21" t="s">
        <v>19</v>
      </c>
      <c r="J18" s="21" t="s">
        <v>19</v>
      </c>
      <c r="K18" s="22" t="s">
        <v>19</v>
      </c>
      <c r="L18" s="23">
        <v>1</v>
      </c>
      <c r="M18" s="23" t="s">
        <v>19</v>
      </c>
      <c r="N18" s="24" t="s">
        <v>19</v>
      </c>
      <c r="O18" s="25">
        <v>1.96</v>
      </c>
    </row>
    <row r="19" spans="1:15" ht="15">
      <c r="A19" s="10">
        <v>18</v>
      </c>
      <c r="B19" s="10" t="s">
        <v>49</v>
      </c>
      <c r="C19" s="10" t="s">
        <v>50</v>
      </c>
      <c r="D19" s="19" t="s">
        <v>19</v>
      </c>
      <c r="E19" s="19" t="s">
        <v>19</v>
      </c>
      <c r="F19" s="20">
        <v>1.12</v>
      </c>
      <c r="G19" s="20" t="s">
        <v>19</v>
      </c>
      <c r="H19" s="21" t="s">
        <v>19</v>
      </c>
      <c r="I19" s="21" t="s">
        <v>19</v>
      </c>
      <c r="J19" s="21" t="s">
        <v>19</v>
      </c>
      <c r="K19" s="22" t="s">
        <v>19</v>
      </c>
      <c r="L19" s="23" t="s">
        <v>19</v>
      </c>
      <c r="M19" s="23">
        <v>0.8</v>
      </c>
      <c r="N19" s="24" t="s">
        <v>19</v>
      </c>
      <c r="O19" s="25">
        <v>1.9200000000000002</v>
      </c>
    </row>
    <row r="20" spans="1:15" ht="15">
      <c r="A20" s="10">
        <v>19</v>
      </c>
      <c r="B20" s="10" t="s">
        <v>51</v>
      </c>
      <c r="C20" s="10" t="s">
        <v>52</v>
      </c>
      <c r="D20" s="19" t="s">
        <v>19</v>
      </c>
      <c r="E20" s="19" t="s">
        <v>19</v>
      </c>
      <c r="F20" s="20">
        <v>1.92</v>
      </c>
      <c r="G20" s="20" t="s">
        <v>19</v>
      </c>
      <c r="H20" s="21" t="s">
        <v>19</v>
      </c>
      <c r="I20" s="21" t="s">
        <v>19</v>
      </c>
      <c r="J20" s="21" t="s">
        <v>19</v>
      </c>
      <c r="K20" s="22" t="s">
        <v>19</v>
      </c>
      <c r="L20" s="23" t="s">
        <v>19</v>
      </c>
      <c r="M20" s="23" t="s">
        <v>19</v>
      </c>
      <c r="N20" s="24" t="s">
        <v>19</v>
      </c>
      <c r="O20" s="25">
        <v>1.92</v>
      </c>
    </row>
    <row r="21" spans="1:15" ht="15">
      <c r="A21" s="10">
        <v>20</v>
      </c>
      <c r="B21" s="10" t="s">
        <v>53</v>
      </c>
      <c r="C21" s="10" t="s">
        <v>54</v>
      </c>
      <c r="D21" s="19" t="s">
        <v>19</v>
      </c>
      <c r="E21" s="19" t="s">
        <v>19</v>
      </c>
      <c r="F21" s="20">
        <v>0.82</v>
      </c>
      <c r="G21" s="20" t="s">
        <v>19</v>
      </c>
      <c r="H21" s="21" t="s">
        <v>19</v>
      </c>
      <c r="I21" s="21" t="s">
        <v>19</v>
      </c>
      <c r="J21" s="21" t="s">
        <v>19</v>
      </c>
      <c r="K21" s="22">
        <v>0.5</v>
      </c>
      <c r="L21" s="23">
        <v>0.5</v>
      </c>
      <c r="M21" s="23" t="s">
        <v>19</v>
      </c>
      <c r="N21" s="24" t="s">
        <v>19</v>
      </c>
      <c r="O21" s="25">
        <v>1.8199999999999998</v>
      </c>
    </row>
    <row r="22" spans="1:15" ht="15">
      <c r="A22" s="10">
        <v>21</v>
      </c>
      <c r="B22" s="10" t="s">
        <v>55</v>
      </c>
      <c r="C22" s="10" t="s">
        <v>56</v>
      </c>
      <c r="D22" s="19" t="s">
        <v>19</v>
      </c>
      <c r="E22" s="19" t="s">
        <v>19</v>
      </c>
      <c r="F22" s="20">
        <v>1.79</v>
      </c>
      <c r="G22" s="20" t="s">
        <v>19</v>
      </c>
      <c r="H22" s="21" t="s">
        <v>19</v>
      </c>
      <c r="I22" s="21" t="s">
        <v>19</v>
      </c>
      <c r="J22" s="21" t="s">
        <v>19</v>
      </c>
      <c r="K22" s="22" t="s">
        <v>19</v>
      </c>
      <c r="L22" s="23" t="s">
        <v>19</v>
      </c>
      <c r="M22" s="23" t="s">
        <v>19</v>
      </c>
      <c r="N22" s="24" t="s">
        <v>19</v>
      </c>
      <c r="O22" s="25">
        <v>1.79</v>
      </c>
    </row>
    <row r="23" spans="1:15" ht="15">
      <c r="A23" s="10">
        <v>22</v>
      </c>
      <c r="B23" s="10" t="s">
        <v>57</v>
      </c>
      <c r="C23" s="10" t="s">
        <v>58</v>
      </c>
      <c r="D23" s="19" t="s">
        <v>19</v>
      </c>
      <c r="E23" s="19" t="s">
        <v>19</v>
      </c>
      <c r="F23" s="20">
        <v>0.82</v>
      </c>
      <c r="G23" s="20" t="s">
        <v>19</v>
      </c>
      <c r="H23" s="21" t="s">
        <v>19</v>
      </c>
      <c r="I23" s="21" t="s">
        <v>19</v>
      </c>
      <c r="J23" s="21" t="s">
        <v>19</v>
      </c>
      <c r="K23" s="22" t="s">
        <v>19</v>
      </c>
      <c r="L23" s="23" t="s">
        <v>19</v>
      </c>
      <c r="M23" s="23">
        <v>0.8</v>
      </c>
      <c r="N23" s="24" t="s">
        <v>19</v>
      </c>
      <c r="O23" s="25">
        <v>1.62</v>
      </c>
    </row>
    <row r="24" spans="1:15" ht="15">
      <c r="A24" s="10">
        <v>23</v>
      </c>
      <c r="B24" s="10" t="s">
        <v>59</v>
      </c>
      <c r="C24" s="10" t="s">
        <v>31</v>
      </c>
      <c r="D24" s="19" t="s">
        <v>19</v>
      </c>
      <c r="E24" s="19" t="s">
        <v>19</v>
      </c>
      <c r="F24" s="20">
        <v>0.9</v>
      </c>
      <c r="G24" s="20" t="s">
        <v>19</v>
      </c>
      <c r="H24" s="21" t="s">
        <v>19</v>
      </c>
      <c r="I24" s="21" t="s">
        <v>19</v>
      </c>
      <c r="J24" s="21" t="s">
        <v>19</v>
      </c>
      <c r="K24" s="22" t="s">
        <v>19</v>
      </c>
      <c r="L24" s="23" t="s">
        <v>19</v>
      </c>
      <c r="M24" s="23">
        <v>0.6</v>
      </c>
      <c r="N24" s="24" t="s">
        <v>19</v>
      </c>
      <c r="O24" s="25">
        <v>1.5</v>
      </c>
    </row>
    <row r="25" spans="1:15" ht="15">
      <c r="A25" s="10">
        <v>24</v>
      </c>
      <c r="B25" s="10" t="s">
        <v>60</v>
      </c>
      <c r="C25" s="10" t="s">
        <v>21</v>
      </c>
      <c r="D25" s="19" t="s">
        <v>19</v>
      </c>
      <c r="E25" s="19" t="s">
        <v>19</v>
      </c>
      <c r="F25" s="20">
        <v>1.31</v>
      </c>
      <c r="G25" s="20" t="s">
        <v>19</v>
      </c>
      <c r="H25" s="21" t="s">
        <v>19</v>
      </c>
      <c r="I25" s="21" t="s">
        <v>19</v>
      </c>
      <c r="J25" s="21" t="s">
        <v>19</v>
      </c>
      <c r="K25" s="22" t="s">
        <v>19</v>
      </c>
      <c r="L25" s="23" t="s">
        <v>19</v>
      </c>
      <c r="M25" s="23" t="s">
        <v>19</v>
      </c>
      <c r="N25" s="24" t="s">
        <v>19</v>
      </c>
      <c r="O25" s="25">
        <v>1.31</v>
      </c>
    </row>
    <row r="26" spans="1:15" ht="15">
      <c r="A26" s="10">
        <v>25</v>
      </c>
      <c r="B26" s="10" t="s">
        <v>61</v>
      </c>
      <c r="C26" s="10" t="s">
        <v>18</v>
      </c>
      <c r="D26" s="19" t="s">
        <v>62</v>
      </c>
      <c r="E26" s="19" t="s">
        <v>19</v>
      </c>
      <c r="F26" s="20">
        <v>1.29</v>
      </c>
      <c r="G26" s="20" t="s">
        <v>19</v>
      </c>
      <c r="H26" s="21" t="s">
        <v>19</v>
      </c>
      <c r="I26" s="21" t="s">
        <v>19</v>
      </c>
      <c r="J26" s="21" t="s">
        <v>19</v>
      </c>
      <c r="K26" s="22" t="s">
        <v>19</v>
      </c>
      <c r="L26" s="23" t="s">
        <v>19</v>
      </c>
      <c r="M26" s="23" t="s">
        <v>19</v>
      </c>
      <c r="N26" s="24" t="s">
        <v>19</v>
      </c>
      <c r="O26" s="25">
        <v>1.29</v>
      </c>
    </row>
    <row r="27" spans="1:15" ht="15">
      <c r="A27" s="10">
        <v>26</v>
      </c>
      <c r="B27" s="10" t="s">
        <v>63</v>
      </c>
      <c r="C27" s="10" t="s">
        <v>39</v>
      </c>
      <c r="D27" s="19" t="s">
        <v>62</v>
      </c>
      <c r="E27" s="19" t="s">
        <v>19</v>
      </c>
      <c r="F27" s="20">
        <v>0.75</v>
      </c>
      <c r="G27" s="20" t="s">
        <v>19</v>
      </c>
      <c r="H27" s="21" t="s">
        <v>19</v>
      </c>
      <c r="I27" s="21" t="s">
        <v>19</v>
      </c>
      <c r="J27" s="21" t="s">
        <v>19</v>
      </c>
      <c r="K27" s="22">
        <v>0.5</v>
      </c>
      <c r="L27" s="23" t="s">
        <v>19</v>
      </c>
      <c r="M27" s="23" t="s">
        <v>19</v>
      </c>
      <c r="N27" s="24" t="s">
        <v>19</v>
      </c>
      <c r="O27" s="25">
        <v>1.25</v>
      </c>
    </row>
    <row r="28" spans="1:15" ht="15">
      <c r="A28" s="10">
        <v>27</v>
      </c>
      <c r="B28" s="10" t="s">
        <v>64</v>
      </c>
      <c r="C28" s="10" t="s">
        <v>65</v>
      </c>
      <c r="D28" s="19" t="s">
        <v>19</v>
      </c>
      <c r="E28" s="19" t="s">
        <v>19</v>
      </c>
      <c r="F28" s="20">
        <v>1.23</v>
      </c>
      <c r="G28" s="20" t="s">
        <v>19</v>
      </c>
      <c r="H28" s="21" t="s">
        <v>19</v>
      </c>
      <c r="I28" s="21" t="s">
        <v>19</v>
      </c>
      <c r="J28" s="21" t="s">
        <v>19</v>
      </c>
      <c r="K28" s="22" t="s">
        <v>19</v>
      </c>
      <c r="L28" s="23" t="s">
        <v>19</v>
      </c>
      <c r="M28" s="23" t="s">
        <v>19</v>
      </c>
      <c r="N28" s="24" t="s">
        <v>19</v>
      </c>
      <c r="O28" s="25">
        <v>1.23</v>
      </c>
    </row>
    <row r="29" spans="1:15" ht="15">
      <c r="A29" s="10">
        <v>28</v>
      </c>
      <c r="B29" s="10" t="s">
        <v>66</v>
      </c>
      <c r="C29" s="10" t="s">
        <v>67</v>
      </c>
      <c r="D29" s="19" t="s">
        <v>19</v>
      </c>
      <c r="E29" s="19" t="s">
        <v>19</v>
      </c>
      <c r="F29" s="20">
        <v>1.13</v>
      </c>
      <c r="G29" s="20" t="s">
        <v>19</v>
      </c>
      <c r="H29" s="21" t="s">
        <v>19</v>
      </c>
      <c r="I29" s="21" t="s">
        <v>19</v>
      </c>
      <c r="J29" s="21" t="s">
        <v>19</v>
      </c>
      <c r="K29" s="22" t="s">
        <v>19</v>
      </c>
      <c r="L29" s="23" t="s">
        <v>19</v>
      </c>
      <c r="M29" s="23" t="s">
        <v>19</v>
      </c>
      <c r="N29" s="24" t="s">
        <v>19</v>
      </c>
      <c r="O29" s="25">
        <v>1.13</v>
      </c>
    </row>
    <row r="30" spans="1:15" ht="15">
      <c r="A30" s="10">
        <v>29</v>
      </c>
      <c r="B30" s="10" t="s">
        <v>69</v>
      </c>
      <c r="C30" s="10" t="s">
        <v>70</v>
      </c>
      <c r="D30" s="19" t="s">
        <v>19</v>
      </c>
      <c r="E30" s="19" t="s">
        <v>19</v>
      </c>
      <c r="F30" s="20">
        <v>1.06</v>
      </c>
      <c r="G30" s="20" t="s">
        <v>19</v>
      </c>
      <c r="H30" s="21" t="s">
        <v>19</v>
      </c>
      <c r="I30" s="21" t="s">
        <v>19</v>
      </c>
      <c r="J30" s="21" t="s">
        <v>19</v>
      </c>
      <c r="K30" s="22" t="s">
        <v>19</v>
      </c>
      <c r="L30" s="23" t="s">
        <v>19</v>
      </c>
      <c r="M30" s="23" t="s">
        <v>19</v>
      </c>
      <c r="N30" s="24" t="s">
        <v>19</v>
      </c>
      <c r="O30" s="25">
        <v>1.06</v>
      </c>
    </row>
    <row r="31" spans="1:15" ht="15">
      <c r="A31" s="10">
        <v>30</v>
      </c>
      <c r="B31" s="10" t="s">
        <v>68</v>
      </c>
      <c r="C31" s="10" t="s">
        <v>23</v>
      </c>
      <c r="D31" s="19" t="s">
        <v>19</v>
      </c>
      <c r="E31" s="19" t="s">
        <v>19</v>
      </c>
      <c r="F31" s="20">
        <v>1.06</v>
      </c>
      <c r="G31" s="20" t="s">
        <v>19</v>
      </c>
      <c r="H31" s="21" t="s">
        <v>19</v>
      </c>
      <c r="I31" s="21" t="s">
        <v>19</v>
      </c>
      <c r="J31" s="21" t="s">
        <v>19</v>
      </c>
      <c r="K31" s="22" t="s">
        <v>19</v>
      </c>
      <c r="L31" s="23" t="s">
        <v>19</v>
      </c>
      <c r="M31" s="23" t="s">
        <v>19</v>
      </c>
      <c r="N31" s="24" t="s">
        <v>19</v>
      </c>
      <c r="O31" s="25">
        <v>1.06</v>
      </c>
    </row>
    <row r="32" spans="1:15" ht="15">
      <c r="A32" s="10">
        <v>31</v>
      </c>
      <c r="B32" s="10" t="s">
        <v>71</v>
      </c>
      <c r="C32" s="10" t="s">
        <v>72</v>
      </c>
      <c r="D32" s="19" t="s">
        <v>19</v>
      </c>
      <c r="E32" s="19" t="s">
        <v>19</v>
      </c>
      <c r="F32" s="20">
        <v>1</v>
      </c>
      <c r="G32" s="20" t="s">
        <v>19</v>
      </c>
      <c r="H32" s="21" t="s">
        <v>19</v>
      </c>
      <c r="I32" s="21" t="s">
        <v>19</v>
      </c>
      <c r="J32" s="21" t="s">
        <v>19</v>
      </c>
      <c r="K32" s="22" t="s">
        <v>19</v>
      </c>
      <c r="L32" s="23" t="s">
        <v>19</v>
      </c>
      <c r="M32" s="23" t="s">
        <v>19</v>
      </c>
      <c r="N32" s="24" t="s">
        <v>19</v>
      </c>
      <c r="O32" s="25">
        <v>1</v>
      </c>
    </row>
    <row r="33" spans="1:15" ht="15">
      <c r="A33" s="10">
        <v>32</v>
      </c>
      <c r="B33" s="10" t="s">
        <v>73</v>
      </c>
      <c r="C33" s="10" t="s">
        <v>74</v>
      </c>
      <c r="D33" s="19" t="s">
        <v>19</v>
      </c>
      <c r="E33" s="19" t="s">
        <v>19</v>
      </c>
      <c r="F33" s="20">
        <v>1</v>
      </c>
      <c r="G33" s="20" t="s">
        <v>19</v>
      </c>
      <c r="H33" s="21" t="s">
        <v>19</v>
      </c>
      <c r="I33" s="21" t="s">
        <v>19</v>
      </c>
      <c r="J33" s="21" t="s">
        <v>19</v>
      </c>
      <c r="K33" s="22" t="s">
        <v>19</v>
      </c>
      <c r="L33" s="23" t="s">
        <v>19</v>
      </c>
      <c r="M33" s="23" t="s">
        <v>19</v>
      </c>
      <c r="N33" s="24" t="s">
        <v>19</v>
      </c>
      <c r="O33" s="25">
        <v>1</v>
      </c>
    </row>
    <row r="34" spans="1:15" ht="15">
      <c r="A34" s="10">
        <v>33</v>
      </c>
      <c r="B34" s="10" t="s">
        <v>75</v>
      </c>
      <c r="C34" s="10" t="s">
        <v>76</v>
      </c>
      <c r="D34" s="19" t="s">
        <v>19</v>
      </c>
      <c r="E34" s="19" t="s">
        <v>19</v>
      </c>
      <c r="F34" s="20">
        <v>0.97</v>
      </c>
      <c r="G34" s="20" t="s">
        <v>19</v>
      </c>
      <c r="H34" s="21" t="s">
        <v>19</v>
      </c>
      <c r="I34" s="21" t="s">
        <v>19</v>
      </c>
      <c r="J34" s="21" t="s">
        <v>19</v>
      </c>
      <c r="K34" s="22" t="s">
        <v>19</v>
      </c>
      <c r="L34" s="23" t="s">
        <v>19</v>
      </c>
      <c r="M34" s="23" t="s">
        <v>19</v>
      </c>
      <c r="N34" s="24" t="s">
        <v>19</v>
      </c>
      <c r="O34" s="25">
        <v>0.97</v>
      </c>
    </row>
    <row r="35" spans="1:15" ht="15">
      <c r="A35" s="10">
        <v>34</v>
      </c>
      <c r="B35" s="10" t="s">
        <v>77</v>
      </c>
      <c r="C35" s="10" t="s">
        <v>78</v>
      </c>
      <c r="D35" s="19" t="s">
        <v>19</v>
      </c>
      <c r="E35" s="19" t="s">
        <v>19</v>
      </c>
      <c r="F35" s="20">
        <v>0.71</v>
      </c>
      <c r="G35" s="20" t="s">
        <v>19</v>
      </c>
      <c r="H35" s="21" t="s">
        <v>19</v>
      </c>
      <c r="I35" s="21" t="s">
        <v>19</v>
      </c>
      <c r="J35" s="21" t="s">
        <v>19</v>
      </c>
      <c r="K35" s="22" t="s">
        <v>19</v>
      </c>
      <c r="L35" s="23" t="s">
        <v>19</v>
      </c>
      <c r="M35" s="23" t="s">
        <v>19</v>
      </c>
      <c r="N35" s="24" t="s">
        <v>19</v>
      </c>
      <c r="O35" s="25">
        <v>0.71</v>
      </c>
    </row>
    <row r="36" spans="1:15" ht="15">
      <c r="A36" s="10">
        <v>35</v>
      </c>
      <c r="B36" s="10" t="s">
        <v>79</v>
      </c>
      <c r="C36" s="10" t="s">
        <v>80</v>
      </c>
      <c r="D36" s="19" t="s">
        <v>19</v>
      </c>
      <c r="E36" s="19" t="s">
        <v>19</v>
      </c>
      <c r="F36" s="20">
        <v>0.57</v>
      </c>
      <c r="G36" s="20" t="s">
        <v>19</v>
      </c>
      <c r="H36" s="21" t="s">
        <v>19</v>
      </c>
      <c r="I36" s="21" t="s">
        <v>19</v>
      </c>
      <c r="J36" s="21" t="s">
        <v>19</v>
      </c>
      <c r="K36" s="22" t="s">
        <v>19</v>
      </c>
      <c r="L36" s="23" t="s">
        <v>19</v>
      </c>
      <c r="M36" s="23" t="s">
        <v>19</v>
      </c>
      <c r="N36" s="24" t="s">
        <v>19</v>
      </c>
      <c r="O36" s="25">
        <v>0.57</v>
      </c>
    </row>
  </sheetData>
  <sheetProtection/>
  <printOptions/>
  <pageMargins left="0.7" right="0.7" top="0.75" bottom="0.75" header="0.3" footer="0.3"/>
  <pageSetup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4.421875" style="0" bestFit="1" customWidth="1"/>
    <col min="2" max="2" width="22.57421875" style="0" customWidth="1"/>
    <col min="3" max="3" width="17.421875" style="0" bestFit="1" customWidth="1"/>
    <col min="4" max="4" width="7.421875" style="0" customWidth="1"/>
    <col min="5" max="5" width="4.28125" style="0" bestFit="1" customWidth="1"/>
    <col min="6" max="6" width="4.140625" style="0" bestFit="1" customWidth="1"/>
    <col min="7" max="7" width="9.140625" style="0" bestFit="1" customWidth="1"/>
    <col min="8" max="8" width="13.8515625" style="0" bestFit="1" customWidth="1"/>
    <col min="9" max="9" width="11.8515625" style="0" bestFit="1" customWidth="1"/>
    <col min="10" max="11" width="15.28125" style="0" bestFit="1" customWidth="1"/>
    <col min="12" max="12" width="15.8515625" style="0" customWidth="1"/>
    <col min="13" max="13" width="14.140625" style="0" customWidth="1"/>
    <col min="14" max="14" width="14.8515625" style="0" customWidth="1"/>
    <col min="15" max="15" width="11.421875" style="0" bestFit="1" customWidth="1"/>
    <col min="16" max="16" width="8.7109375" style="0" bestFit="1" customWidth="1"/>
  </cols>
  <sheetData>
    <row r="1" spans="1:16" ht="99" customHeight="1" thickBot="1">
      <c r="A1" s="11" t="s">
        <v>14</v>
      </c>
      <c r="B1" s="11" t="s">
        <v>15</v>
      </c>
      <c r="C1" s="1" t="s">
        <v>0</v>
      </c>
      <c r="D1" s="2" t="s">
        <v>1</v>
      </c>
      <c r="E1" s="3" t="s">
        <v>2</v>
      </c>
      <c r="F1" s="3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10</v>
      </c>
      <c r="N1" s="5" t="s">
        <v>11</v>
      </c>
      <c r="O1" s="6" t="s">
        <v>12</v>
      </c>
      <c r="P1" s="7" t="s">
        <v>13</v>
      </c>
    </row>
    <row r="2" spans="1:16" ht="15">
      <c r="A2" s="10">
        <v>1</v>
      </c>
      <c r="B2" s="8" t="str">
        <f>'[1]ΚΑΤΑΧΩΡΗΣΗ'!A32</f>
        <v>ΒΑΒΛΙΑΡΑ</v>
      </c>
      <c r="C2" s="8" t="str">
        <f>'[1]ΚΑΤΑΧΩΡΗΣΗ'!B32</f>
        <v>ΑΝΑΣΤΑΣΙΑ</v>
      </c>
      <c r="D2" s="26" t="str">
        <f>IF('[1]ΚΑΤΑΧΩΡΗΣΗ'!C32=1,"NAI","OXI")</f>
        <v>NAI</v>
      </c>
      <c r="E2" s="26" t="str">
        <f>IF('[1]ΚΑΤΑΧΩΡΗΣΗ'!D32=1,"NAI","OXI")</f>
        <v>OXI</v>
      </c>
      <c r="F2" s="26" t="str">
        <f>IF('[1]ΚΑΤΑΧΩΡΗΣΗ'!E32=1,"NAI","OXI")</f>
        <v>OXI</v>
      </c>
      <c r="G2" s="21">
        <f>IF(ISBLANK('[1]ΚΑΤΑΧΩΡΗΣΗ'!F32),0,ROUND(('[1]ΚΑΤΑΧΩΡΗΣΗ'!F32-5)/2,2))</f>
        <v>0.61</v>
      </c>
      <c r="H2" s="21">
        <f>IF(('[1]ΚΑΤΑΧΩΡΗΣΗ'!G32=1),6,"")</f>
      </c>
      <c r="I2" s="21">
        <f>IF(('[1]ΚΑΤΑΧΩΡΗΣΗ'!H32=1),3,"")</f>
      </c>
      <c r="J2" s="21">
        <f>IF(('[1]ΚΑΤΑΧΩΡΗΣΗ'!I32=1),4,"")</f>
      </c>
      <c r="K2" s="21">
        <f>IF(('[1]ΚΑΤΑΧΩΡΗΣΗ'!J32=1),2,"")</f>
      </c>
      <c r="L2" s="22">
        <f>IF(('[1]ΚΑΤΑΧΩΡΗΣΗ'!K32=1),0.5,"")</f>
      </c>
      <c r="M2" s="23">
        <f>IF(ISBLANK('[1]ΚΑΤΑΧΩΡΗΣΗ'!L32),"",'[1]ΚΑΤΑΧΩΡΗΣΗ'!L32)</f>
        <v>3</v>
      </c>
      <c r="N2" s="23">
        <f>IF(ISBLANK('[1]ΚΑΤΑΧΩΡΗΣΗ'!M32),"",'[1]ΚΑΤΑΧΩΡΗΣΗ'!M32)</f>
        <v>14.6</v>
      </c>
      <c r="O2" s="24">
        <f>IF((IF('[1]ΚΑΤΑΧΩΡΗΣΗ'!N32=1,3,0)+IF('[1]ΚΑΤΑΧΩΡΗΣΗ'!O32=1,4,0)+IF('[1]ΚΑΤΑΧΩΡΗΣΗ'!P32=1,2,0)+IF('[1]ΚΑΤΑΧΩΡΗΣΗ'!Q32=1,3,0)+IF('[1]ΚΑΤΑΧΩΡΗΣΗ'!R32=1,5,0)+IF('[1]ΚΑΤΑΧΩΡΗΣΗ'!S32=1,2,0)+IF('[1]ΚΑΤΑΧΩΡΗΣΗ'!T32=1,1,0)=0),"",IF('[1]ΚΑΤΑΧΩΡΗΣΗ'!N32=1,3,0)+IF('[1]ΚΑΤΑΧΩΡΗΣΗ'!O32=1,4,0)+IF('[1]ΚΑΤΑΧΩΡΗΣΗ'!P32=1,2,0)+IF('[1]ΚΑΤΑΧΩΡΗΣΗ'!Q32=1,3,0)+IF('[1]ΚΑΤΑΧΩΡΗΣΗ'!R32=1,5,0)+IF('[1]ΚΑΤΑΧΩΡΗΣΗ'!S32=1,2,0)+IF('[1]ΚΑΤΑΧΩΡΗΣΗ'!T32=1,1,0))</f>
      </c>
      <c r="P2" s="25">
        <f aca="true" t="shared" si="0" ref="P2:P43">SUM(G2:O2)</f>
        <v>18.21</v>
      </c>
    </row>
    <row r="3" spans="1:16" ht="15">
      <c r="A3" s="10">
        <v>2</v>
      </c>
      <c r="B3" s="10" t="str">
        <f>'[1]ΚΑΤΑΧΩΡΗΣΗ'!A10</f>
        <v>ΡΑΠΤΗ</v>
      </c>
      <c r="C3" s="10" t="str">
        <f>'[1]ΚΑΤΑΧΩΡΗΣΗ'!B10</f>
        <v>ΞΑΝΘΟΥΛΑ</v>
      </c>
      <c r="D3" s="26" t="str">
        <f>IF('[1]ΚΑΤΑΧΩΡΗΣΗ'!C10=1,"NAI","OXI")</f>
        <v>NAI</v>
      </c>
      <c r="E3" s="26" t="str">
        <f>IF('[1]ΚΑΤΑΧΩΡΗΣΗ'!D10=1,"NAI","OXI")</f>
        <v>OXI</v>
      </c>
      <c r="F3" s="26" t="str">
        <f>IF('[1]ΚΑΤΑΧΩΡΗΣΗ'!E10=1,"NAI","OXI")</f>
        <v>OXI</v>
      </c>
      <c r="G3" s="21">
        <f>IF(ISBLANK('[1]ΚΑΤΑΧΩΡΗΣΗ'!F10),0,ROUND(('[1]ΚΑΤΑΧΩΡΗΣΗ'!F10-5)/2,2))</f>
        <v>0.73</v>
      </c>
      <c r="H3" s="21">
        <f>IF(('[1]ΚΑΤΑΧΩΡΗΣΗ'!G10=1),6,"")</f>
      </c>
      <c r="I3" s="21">
        <f>IF(('[1]ΚΑΤΑΧΩΡΗΣΗ'!H10=1),3,"")</f>
      </c>
      <c r="J3" s="21">
        <f>IF(('[1]ΚΑΤΑΧΩΡΗΣΗ'!I10=1),4,"")</f>
      </c>
      <c r="K3" s="21">
        <f>IF(('[1]ΚΑΤΑΧΩΡΗΣΗ'!J10=1),2,"")</f>
      </c>
      <c r="L3" s="22">
        <f>IF(('[1]ΚΑΤΑΧΩΡΗΣΗ'!K10=1),0.5,"")</f>
      </c>
      <c r="M3" s="23">
        <f>IF(ISBLANK('[1]ΚΑΤΑΧΩΡΗΣΗ'!L10),"",'[1]ΚΑΤΑΧΩΡΗΣΗ'!L10)</f>
        <v>3</v>
      </c>
      <c r="N3" s="23">
        <f>IF(ISBLANK('[1]ΚΑΤΑΧΩΡΗΣΗ'!M10),"",'[1]ΚΑΤΑΧΩΡΗΣΗ'!M10)</f>
        <v>10.6</v>
      </c>
      <c r="O3" s="24">
        <f>IF((IF('[1]ΚΑΤΑΧΩΡΗΣΗ'!N10=1,3,0)+IF('[1]ΚΑΤΑΧΩΡΗΣΗ'!O10=1,4,0)+IF('[1]ΚΑΤΑΧΩΡΗΣΗ'!P10=1,2,0)+IF('[1]ΚΑΤΑΧΩΡΗΣΗ'!Q10=1,3,0)+IF('[1]ΚΑΤΑΧΩΡΗΣΗ'!R10=1,5,0)+IF('[1]ΚΑΤΑΧΩΡΗΣΗ'!S10=1,2,0)+IF('[1]ΚΑΤΑΧΩΡΗΣΗ'!T10=1,1,0)=0),"",IF('[1]ΚΑΤΑΧΩΡΗΣΗ'!N10=1,3,0)+IF('[1]ΚΑΤΑΧΩΡΗΣΗ'!O10=1,4,0)+IF('[1]ΚΑΤΑΧΩΡΗΣΗ'!P10=1,2,0)+IF('[1]ΚΑΤΑΧΩΡΗΣΗ'!Q10=1,3,0)+IF('[1]ΚΑΤΑΧΩΡΗΣΗ'!R10=1,5,0)+IF('[1]ΚΑΤΑΧΩΡΗΣΗ'!S10=1,2,0)+IF('[1]ΚΑΤΑΧΩΡΗΣΗ'!T10=1,1,0))</f>
      </c>
      <c r="P3" s="25">
        <f t="shared" si="0"/>
        <v>14.33</v>
      </c>
    </row>
    <row r="4" spans="1:16" ht="15">
      <c r="A4" s="10">
        <v>3</v>
      </c>
      <c r="B4" s="10" t="str">
        <f>'[1]ΚΑΤΑΧΩΡΗΣΗ'!A36</f>
        <v>ΠΑΡΑΛΟΥΚΑ</v>
      </c>
      <c r="C4" s="10" t="str">
        <f>'[1]ΚΑΤΑΧΩΡΗΣΗ'!B36</f>
        <v>ΕΙΡΗΝΗ</v>
      </c>
      <c r="D4" s="26" t="str">
        <f>IF('[1]ΚΑΤΑΧΩΡΗΣΗ'!C36=1,"NAI","OXI")</f>
        <v>NAI</v>
      </c>
      <c r="E4" s="26" t="str">
        <f>IF('[1]ΚΑΤΑΧΩΡΗΣΗ'!D36=1,"NAI","OXI")</f>
        <v>OXI</v>
      </c>
      <c r="F4" s="26" t="str">
        <f>IF('[1]ΚΑΤΑΧΩΡΗΣΗ'!E36=1,"NAI","OXI")</f>
        <v>OXI</v>
      </c>
      <c r="G4" s="21">
        <f>IF(ISBLANK('[1]ΚΑΤΑΧΩΡΗΣΗ'!F36),0,ROUND(('[1]ΚΑΤΑΧΩΡΗΣΗ'!F36-5)/2,2))</f>
        <v>0.81</v>
      </c>
      <c r="H4" s="21">
        <f>IF(('[1]ΚΑΤΑΧΩΡΗΣΗ'!G36=1),6,"")</f>
      </c>
      <c r="I4" s="21">
        <f>IF(('[1]ΚΑΤΑΧΩΡΗΣΗ'!H36=1),3,"")</f>
      </c>
      <c r="J4" s="21">
        <f>IF(('[1]ΚΑΤΑΧΩΡΗΣΗ'!I36=1),4,"")</f>
      </c>
      <c r="K4" s="21">
        <f>IF(('[1]ΚΑΤΑΧΩΡΗΣΗ'!J36=1),2,"")</f>
      </c>
      <c r="L4" s="22">
        <f>IF(('[1]ΚΑΤΑΧΩΡΗΣΗ'!K36=1),0.5,"")</f>
        <v>0.5</v>
      </c>
      <c r="M4" s="23">
        <f>IF(ISBLANK('[1]ΚΑΤΑΧΩΡΗΣΗ'!L36),"",'[1]ΚΑΤΑΧΩΡΗΣΗ'!L36)</f>
      </c>
      <c r="N4" s="23">
        <f>IF(ISBLANK('[1]ΚΑΤΑΧΩΡΗΣΗ'!M36),"",'[1]ΚΑΤΑΧΩΡΗΣΗ'!M36)</f>
        <v>11.6</v>
      </c>
      <c r="O4" s="24">
        <f>IF((IF('[1]ΚΑΤΑΧΩΡΗΣΗ'!N36=1,3,0)+IF('[1]ΚΑΤΑΧΩΡΗΣΗ'!O36=1,4,0)+IF('[1]ΚΑΤΑΧΩΡΗΣΗ'!P36=1,2,0)+IF('[1]ΚΑΤΑΧΩΡΗΣΗ'!Q36=1,3,0)+IF('[1]ΚΑΤΑΧΩΡΗΣΗ'!R36=1,5,0)+IF('[1]ΚΑΤΑΧΩΡΗΣΗ'!S36=1,2,0)+IF('[1]ΚΑΤΑΧΩΡΗΣΗ'!T36=1,1,0)=0),"",IF('[1]ΚΑΤΑΧΩΡΗΣΗ'!N36=1,3,0)+IF('[1]ΚΑΤΑΧΩΡΗΣΗ'!O36=1,4,0)+IF('[1]ΚΑΤΑΧΩΡΗΣΗ'!P36=1,2,0)+IF('[1]ΚΑΤΑΧΩΡΗΣΗ'!Q36=1,3,0)+IF('[1]ΚΑΤΑΧΩΡΗΣΗ'!R36=1,5,0)+IF('[1]ΚΑΤΑΧΩΡΗΣΗ'!S36=1,2,0)+IF('[1]ΚΑΤΑΧΩΡΗΣΗ'!T36=1,1,0))</f>
      </c>
      <c r="P4" s="25">
        <f t="shared" si="0"/>
        <v>12.91</v>
      </c>
    </row>
    <row r="5" spans="1:16" ht="15">
      <c r="A5" s="10">
        <v>4</v>
      </c>
      <c r="B5" s="10" t="str">
        <f>'[1]ΚΑΤΑΧΩΡΗΣΗ'!A38</f>
        <v>ΜΠΑΜΠΑΛΑ</v>
      </c>
      <c r="C5" s="10" t="str">
        <f>'[1]ΚΑΤΑΧΩΡΗΣΗ'!B38</f>
        <v>ΕΥΓΕΝΙΑ</v>
      </c>
      <c r="D5" s="26" t="str">
        <f>IF('[1]ΚΑΤΑΧΩΡΗΣΗ'!C38=1,"NAI","OXI")</f>
        <v>NAI</v>
      </c>
      <c r="E5" s="26" t="str">
        <f>IF('[1]ΚΑΤΑΧΩΡΗΣΗ'!D38=1,"NAI","OXI")</f>
        <v>NAI</v>
      </c>
      <c r="F5" s="26" t="str">
        <f>IF('[1]ΚΑΤΑΧΩΡΗΣΗ'!E38=1,"NAI","OXI")</f>
        <v>OXI</v>
      </c>
      <c r="G5" s="21">
        <f>IF(ISBLANK('[1]ΚΑΤΑΧΩΡΗΣΗ'!F38),0,ROUND(('[1]ΚΑΤΑΧΩΡΗΣΗ'!F38-5)/2,2))</f>
        <v>0.79</v>
      </c>
      <c r="H5" s="21">
        <f>IF(('[1]ΚΑΤΑΧΩΡΗΣΗ'!G38=1),6,"")</f>
      </c>
      <c r="I5" s="21">
        <f>IF(('[1]ΚΑΤΑΧΩΡΗΣΗ'!H38=1),3,"")</f>
      </c>
      <c r="J5" s="21">
        <f>IF(('[1]ΚΑΤΑΧΩΡΗΣΗ'!I38=1),4,"")</f>
      </c>
      <c r="K5" s="21">
        <f>IF(('[1]ΚΑΤΑΧΩΡΗΣΗ'!J38=1),2,"")</f>
      </c>
      <c r="L5" s="22">
        <f>IF(('[1]ΚΑΤΑΧΩΡΗΣΗ'!K38=1),0.5,"")</f>
      </c>
      <c r="M5" s="23">
        <f>IF(ISBLANK('[1]ΚΑΤΑΧΩΡΗΣΗ'!L38),"",'[1]ΚΑΤΑΧΩΡΗΣΗ'!L38)</f>
        <v>0.5</v>
      </c>
      <c r="N5" s="23">
        <f>IF(ISBLANK('[1]ΚΑΤΑΧΩΡΗΣΗ'!M38),"",'[1]ΚΑΤΑΧΩΡΗΣΗ'!M38)</f>
        <v>10.6</v>
      </c>
      <c r="O5" s="24">
        <f>IF((IF('[1]ΚΑΤΑΧΩΡΗΣΗ'!N38=1,3,0)+IF('[1]ΚΑΤΑΧΩΡΗΣΗ'!O38=1,4,0)+IF('[1]ΚΑΤΑΧΩΡΗΣΗ'!P38=1,2,0)+IF('[1]ΚΑΤΑΧΩΡΗΣΗ'!Q38=1,3,0)+IF('[1]ΚΑΤΑΧΩΡΗΣΗ'!R38=1,5,0)+IF('[1]ΚΑΤΑΧΩΡΗΣΗ'!S38=1,2,0)+IF('[1]ΚΑΤΑΧΩΡΗΣΗ'!T38=1,1,0)=0),"",IF('[1]ΚΑΤΑΧΩΡΗΣΗ'!N38=1,3,0)+IF('[1]ΚΑΤΑΧΩΡΗΣΗ'!O38=1,4,0)+IF('[1]ΚΑΤΑΧΩΡΗΣΗ'!P38=1,2,0)+IF('[1]ΚΑΤΑΧΩΡΗΣΗ'!Q38=1,3,0)+IF('[1]ΚΑΤΑΧΩΡΗΣΗ'!R38=1,5,0)+IF('[1]ΚΑΤΑΧΩΡΗΣΗ'!S38=1,2,0)+IF('[1]ΚΑΤΑΧΩΡΗΣΗ'!T38=1,1,0))</f>
      </c>
      <c r="P5" s="25">
        <f t="shared" si="0"/>
        <v>11.89</v>
      </c>
    </row>
    <row r="6" spans="1:16" ht="15">
      <c r="A6" s="10">
        <v>5</v>
      </c>
      <c r="B6" s="10" t="str">
        <f>'[1]ΚΑΤΑΧΩΡΗΣΗ'!A30</f>
        <v>ΑΡΧΟΝΤΗ</v>
      </c>
      <c r="C6" s="10" t="str">
        <f>'[1]ΚΑΤΑΧΩΡΗΣΗ'!B30</f>
        <v>ΣΟΦΙΑ-ΚΑΡΟΛΙΝΑ</v>
      </c>
      <c r="D6" s="26" t="str">
        <f>IF('[1]ΚΑΤΑΧΩΡΗΣΗ'!C30=1,"NAI","OXI")</f>
        <v>NAI</v>
      </c>
      <c r="E6" s="26" t="str">
        <f>IF('[1]ΚΑΤΑΧΩΡΗΣΗ'!D30=1,"NAI","OXI")</f>
        <v>OXI</v>
      </c>
      <c r="F6" s="26" t="str">
        <f>IF('[1]ΚΑΤΑΧΩΡΗΣΗ'!E30=1,"NAI","OXI")</f>
        <v>OXI</v>
      </c>
      <c r="G6" s="21">
        <f>IF(ISBLANK('[1]ΚΑΤΑΧΩΡΗΣΗ'!F30),0,ROUND(('[1]ΚΑΤΑΧΩΡΗΣΗ'!F30-5)/2,2))</f>
        <v>0.55</v>
      </c>
      <c r="H6" s="21">
        <f>IF(('[1]ΚΑΤΑΧΩΡΗΣΗ'!G30=1),6,"")</f>
      </c>
      <c r="I6" s="21">
        <f>IF(('[1]ΚΑΤΑΧΩΡΗΣΗ'!H30=1),3,"")</f>
      </c>
      <c r="J6" s="21">
        <f>IF(('[1]ΚΑΤΑΧΩΡΗΣΗ'!I30=1),4,"")</f>
      </c>
      <c r="K6" s="21">
        <f>IF(('[1]ΚΑΤΑΧΩΡΗΣΗ'!J30=1),2,"")</f>
      </c>
      <c r="L6" s="22">
        <f>IF(('[1]ΚΑΤΑΧΩΡΗΣΗ'!K30=1),0.5,"")</f>
      </c>
      <c r="M6" s="23">
        <f>IF(ISBLANK('[1]ΚΑΤΑΧΩΡΗΣΗ'!L30),"",'[1]ΚΑΤΑΧΩΡΗΣΗ'!L30)</f>
      </c>
      <c r="N6" s="23">
        <f>IF(ISBLANK('[1]ΚΑΤΑΧΩΡΗΣΗ'!M30),"",'[1]ΚΑΤΑΧΩΡΗΣΗ'!M30)</f>
        <v>8</v>
      </c>
      <c r="O6" s="24">
        <f>IF((IF('[1]ΚΑΤΑΧΩΡΗΣΗ'!N30=1,3,0)+IF('[1]ΚΑΤΑΧΩΡΗΣΗ'!O30=1,4,0)+IF('[1]ΚΑΤΑΧΩΡΗΣΗ'!P30=1,2,0)+IF('[1]ΚΑΤΑΧΩΡΗΣΗ'!Q30=1,3,0)+IF('[1]ΚΑΤΑΧΩΡΗΣΗ'!R30=1,5,0)+IF('[1]ΚΑΤΑΧΩΡΗΣΗ'!S30=1,2,0)+IF('[1]ΚΑΤΑΧΩΡΗΣΗ'!T30=1,1,0)=0),"",IF('[1]ΚΑΤΑΧΩΡΗΣΗ'!N30=1,3,0)+IF('[1]ΚΑΤΑΧΩΡΗΣΗ'!O30=1,4,0)+IF('[1]ΚΑΤΑΧΩΡΗΣΗ'!P30=1,2,0)+IF('[1]ΚΑΤΑΧΩΡΗΣΗ'!Q30=1,3,0)+IF('[1]ΚΑΤΑΧΩΡΗΣΗ'!R30=1,5,0)+IF('[1]ΚΑΤΑΧΩΡΗΣΗ'!S30=1,2,0)+IF('[1]ΚΑΤΑΧΩΡΗΣΗ'!T30=1,1,0))</f>
      </c>
      <c r="P6" s="25">
        <f t="shared" si="0"/>
        <v>8.55</v>
      </c>
    </row>
    <row r="7" spans="1:16" ht="15">
      <c r="A7" s="10">
        <v>6</v>
      </c>
      <c r="B7" s="10" t="str">
        <f>'[1]ΚΑΤΑΧΩΡΗΣΗ'!A12</f>
        <v>ΤΡΥΦΩΝ</v>
      </c>
      <c r="C7" s="10" t="str">
        <f>'[1]ΚΑΤΑΧΩΡΗΣΗ'!B12</f>
        <v>ΚΩΝΣΤΑΝΤΙΝΟΣ</v>
      </c>
      <c r="D7" s="26" t="str">
        <f>IF('[1]ΚΑΤΑΧΩΡΗΣΗ'!C12=1,"NAI","OXI")</f>
        <v>NAI</v>
      </c>
      <c r="E7" s="26" t="str">
        <f>IF('[1]ΚΑΤΑΧΩΡΗΣΗ'!D12=1,"NAI","OXI")</f>
        <v>OXI</v>
      </c>
      <c r="F7" s="26" t="str">
        <f>IF('[1]ΚΑΤΑΧΩΡΗΣΗ'!E12=1,"NAI","OXI")</f>
        <v>OXI</v>
      </c>
      <c r="G7" s="21">
        <f>IF(ISBLANK('[1]ΚΑΤΑΧΩΡΗΣΗ'!F12),0,ROUND(('[1]ΚΑΤΑΧΩΡΗΣΗ'!F12-5)/2,2))</f>
        <v>0.77</v>
      </c>
      <c r="H7" s="21">
        <f>IF(('[1]ΚΑΤΑΧΩΡΗΣΗ'!G12=1),6,"")</f>
      </c>
      <c r="I7" s="21">
        <f>IF(('[1]ΚΑΤΑΧΩΡΗΣΗ'!H12=1),3,"")</f>
      </c>
      <c r="J7" s="21">
        <f>IF(('[1]ΚΑΤΑΧΩΡΗΣΗ'!I12=1),4,"")</f>
      </c>
      <c r="K7" s="21">
        <f>IF(('[1]ΚΑΤΑΧΩΡΗΣΗ'!J12=1),2,"")</f>
      </c>
      <c r="L7" s="22">
        <f>IF(('[1]ΚΑΤΑΧΩΡΗΣΗ'!K12=1),0.5,"")</f>
      </c>
      <c r="M7" s="23">
        <f>IF(ISBLANK('[1]ΚΑΤΑΧΩΡΗΣΗ'!L12),"",'[1]ΚΑΤΑΧΩΡΗΣΗ'!L12)</f>
      </c>
      <c r="N7" s="23">
        <f>IF(ISBLANK('[1]ΚΑΤΑΧΩΡΗΣΗ'!M12),"",'[1]ΚΑΤΑΧΩΡΗΣΗ'!M12)</f>
        <v>7.6</v>
      </c>
      <c r="O7" s="24">
        <f>IF((IF('[1]ΚΑΤΑΧΩΡΗΣΗ'!N12=1,3,0)+IF('[1]ΚΑΤΑΧΩΡΗΣΗ'!O12=1,4,0)+IF('[1]ΚΑΤΑΧΩΡΗΣΗ'!P12=1,2,0)+IF('[1]ΚΑΤΑΧΩΡΗΣΗ'!Q12=1,3,0)+IF('[1]ΚΑΤΑΧΩΡΗΣΗ'!R12=1,5,0)+IF('[1]ΚΑΤΑΧΩΡΗΣΗ'!S12=1,2,0)+IF('[1]ΚΑΤΑΧΩΡΗΣΗ'!T12=1,1,0)=0),"",IF('[1]ΚΑΤΑΧΩΡΗΣΗ'!N12=1,3,0)+IF('[1]ΚΑΤΑΧΩΡΗΣΗ'!O12=1,4,0)+IF('[1]ΚΑΤΑΧΩΡΗΣΗ'!P12=1,2,0)+IF('[1]ΚΑΤΑΧΩΡΗΣΗ'!Q12=1,3,0)+IF('[1]ΚΑΤΑΧΩΡΗΣΗ'!R12=1,5,0)+IF('[1]ΚΑΤΑΧΩΡΗΣΗ'!S12=1,2,0)+IF('[1]ΚΑΤΑΧΩΡΗΣΗ'!T12=1,1,0))</f>
      </c>
      <c r="P7" s="25">
        <f t="shared" si="0"/>
        <v>8.37</v>
      </c>
    </row>
    <row r="8" spans="1:16" ht="15">
      <c r="A8" s="10">
        <v>7</v>
      </c>
      <c r="B8" s="10" t="str">
        <f>'[1]ΚΑΤΑΧΩΡΗΣΗ'!A35</f>
        <v>ΚΟΡΟΜΠΟΥΛΑ</v>
      </c>
      <c r="C8" s="10" t="str">
        <f>'[1]ΚΑΤΑΧΩΡΗΣΗ'!B35</f>
        <v>ΣΩΤΗΡΙΑ</v>
      </c>
      <c r="D8" s="26" t="str">
        <f>IF('[1]ΚΑΤΑΧΩΡΗΣΗ'!C35=1,"NAI","OXI")</f>
        <v>NAI</v>
      </c>
      <c r="E8" s="26" t="str">
        <f>IF('[1]ΚΑΤΑΧΩΡΗΣΗ'!D35=1,"NAI","OXI")</f>
        <v>OXI</v>
      </c>
      <c r="F8" s="26" t="str">
        <f>IF('[1]ΚΑΤΑΧΩΡΗΣΗ'!E35=1,"NAI","OXI")</f>
        <v>OXI</v>
      </c>
      <c r="G8" s="21">
        <f>IF(ISBLANK('[1]ΚΑΤΑΧΩΡΗΣΗ'!F35),0,ROUND(('[1]ΚΑΤΑΧΩΡΗΣΗ'!F35-5)/2,2))</f>
        <v>0.77</v>
      </c>
      <c r="H8" s="21">
        <f>IF(('[1]ΚΑΤΑΧΩΡΗΣΗ'!G35=1),6,"")</f>
      </c>
      <c r="I8" s="21">
        <f>IF(('[1]ΚΑΤΑΧΩΡΗΣΗ'!H35=1),3,"")</f>
      </c>
      <c r="J8" s="21">
        <f>IF(('[1]ΚΑΤΑΧΩΡΗΣΗ'!I35=1),4,"")</f>
      </c>
      <c r="K8" s="21">
        <f>IF(('[1]ΚΑΤΑΧΩΡΗΣΗ'!J35=1),2,"")</f>
      </c>
      <c r="L8" s="22">
        <f>IF(('[1]ΚΑΤΑΧΩΡΗΣΗ'!K35=1),0.5,"")</f>
        <v>0.5</v>
      </c>
      <c r="M8" s="23">
        <f>IF(ISBLANK('[1]ΚΑΤΑΧΩΡΗΣΗ'!L35),"",'[1]ΚΑΤΑΧΩΡΗΣΗ'!L35)</f>
        <v>3</v>
      </c>
      <c r="N8" s="23">
        <f>IF(ISBLANK('[1]ΚΑΤΑΧΩΡΗΣΗ'!M35),"",'[1]ΚΑΤΑΧΩΡΗΣΗ'!M35)</f>
        <v>3</v>
      </c>
      <c r="O8" s="24">
        <f>IF((IF('[1]ΚΑΤΑΧΩΡΗΣΗ'!N35=1,3,0)+IF('[1]ΚΑΤΑΧΩΡΗΣΗ'!O35=1,4,0)+IF('[1]ΚΑΤΑΧΩΡΗΣΗ'!P35=1,2,0)+IF('[1]ΚΑΤΑΧΩΡΗΣΗ'!Q35=1,3,0)+IF('[1]ΚΑΤΑΧΩΡΗΣΗ'!R35=1,5,0)+IF('[1]ΚΑΤΑΧΩΡΗΣΗ'!S35=1,2,0)+IF('[1]ΚΑΤΑΧΩΡΗΣΗ'!T35=1,1,0)=0),"",IF('[1]ΚΑΤΑΧΩΡΗΣΗ'!N35=1,3,0)+IF('[1]ΚΑΤΑΧΩΡΗΣΗ'!O35=1,4,0)+IF('[1]ΚΑΤΑΧΩΡΗΣΗ'!P35=1,2,0)+IF('[1]ΚΑΤΑΧΩΡΗΣΗ'!Q35=1,3,0)+IF('[1]ΚΑΤΑΧΩΡΗΣΗ'!R35=1,5,0)+IF('[1]ΚΑΤΑΧΩΡΗΣΗ'!S35=1,2,0)+IF('[1]ΚΑΤΑΧΩΡΗΣΗ'!T35=1,1,0))</f>
      </c>
      <c r="P8" s="25">
        <f t="shared" si="0"/>
        <v>7.27</v>
      </c>
    </row>
    <row r="9" spans="1:16" ht="15">
      <c r="A9" s="10">
        <v>8</v>
      </c>
      <c r="B9" s="10" t="str">
        <f>'[1]ΚΑΤΑΧΩΡΗΣΗ'!A5</f>
        <v>ΠΛΑΜΑΝΤΑ</v>
      </c>
      <c r="C9" s="10" t="str">
        <f>'[1]ΚΑΤΑΧΩΡΗΣΗ'!B5</f>
        <v>ΜΙΧΑΕΛΑ</v>
      </c>
      <c r="D9" s="26" t="str">
        <f>IF('[1]ΚΑΤΑΧΩΡΗΣΗ'!C5=1,"NAI","OXI")</f>
        <v>NAI</v>
      </c>
      <c r="E9" s="26" t="str">
        <f>IF('[1]ΚΑΤΑΧΩΡΗΣΗ'!D5=1,"NAI","OXI")</f>
        <v>OXI</v>
      </c>
      <c r="F9" s="26" t="str">
        <f>IF('[1]ΚΑΤΑΧΩΡΗΣΗ'!E5=1,"NAI","OXI")</f>
        <v>OXI</v>
      </c>
      <c r="G9" s="21">
        <f>IF(ISBLANK('[1]ΚΑΤΑΧΩΡΗΣΗ'!F5),0,ROUND(('[1]ΚΑΤΑΧΩΡΗΣΗ'!F5-5)/2,2))</f>
        <v>1.63</v>
      </c>
      <c r="H9" s="21">
        <f>IF(('[1]ΚΑΤΑΧΩΡΗΣΗ'!G5=1),6,"")</f>
      </c>
      <c r="I9" s="21">
        <f>IF(('[1]ΚΑΤΑΧΩΡΗΣΗ'!H5=1),3,"")</f>
      </c>
      <c r="J9" s="21">
        <f>IF(('[1]ΚΑΤΑΧΩΡΗΣΗ'!I5=1),4,"")</f>
      </c>
      <c r="K9" s="21">
        <f>IF(('[1]ΚΑΤΑΧΩΡΗΣΗ'!J5=1),2,"")</f>
      </c>
      <c r="L9" s="22">
        <f>IF(('[1]ΚΑΤΑΧΩΡΗΣΗ'!K5=1),0.5,"")</f>
      </c>
      <c r="M9" s="23">
        <f>IF(ISBLANK('[1]ΚΑΤΑΧΩΡΗΣΗ'!L5),"",'[1]ΚΑΤΑΧΩΡΗΣΗ'!L5)</f>
      </c>
      <c r="N9" s="23">
        <f>IF(ISBLANK('[1]ΚΑΤΑΧΩΡΗΣΗ'!M5),"",'[1]ΚΑΤΑΧΩΡΗΣΗ'!M5)</f>
        <v>4.4</v>
      </c>
      <c r="O9" s="24">
        <f>IF((IF('[1]ΚΑΤΑΧΩΡΗΣΗ'!N5=1,3,0)+IF('[1]ΚΑΤΑΧΩΡΗΣΗ'!O5=1,4,0)+IF('[1]ΚΑΤΑΧΩΡΗΣΗ'!P5=1,2,0)+IF('[1]ΚΑΤΑΧΩΡΗΣΗ'!Q5=1,3,0)+IF('[1]ΚΑΤΑΧΩΡΗΣΗ'!R5=1,5,0)+IF('[1]ΚΑΤΑΧΩΡΗΣΗ'!S5=1,2,0)+IF('[1]ΚΑΤΑΧΩΡΗΣΗ'!T5=1,1,0)=0),"",IF('[1]ΚΑΤΑΧΩΡΗΣΗ'!N5=1,3,0)+IF('[1]ΚΑΤΑΧΩΡΗΣΗ'!O5=1,4,0)+IF('[1]ΚΑΤΑΧΩΡΗΣΗ'!P5=1,2,0)+IF('[1]ΚΑΤΑΧΩΡΗΣΗ'!Q5=1,3,0)+IF('[1]ΚΑΤΑΧΩΡΗΣΗ'!R5=1,5,0)+IF('[1]ΚΑΤΑΧΩΡΗΣΗ'!S5=1,2,0)+IF('[1]ΚΑΤΑΧΩΡΗΣΗ'!T5=1,1,0))</f>
      </c>
      <c r="P9" s="25">
        <f t="shared" si="0"/>
        <v>6.03</v>
      </c>
    </row>
    <row r="10" spans="1:16" ht="15">
      <c r="A10" s="10">
        <v>9</v>
      </c>
      <c r="B10" s="10" t="str">
        <f>'[1]ΚΑΤΑΧΩΡΗΣΗ'!A18</f>
        <v>ΓΟΡΑΝΤΗ</v>
      </c>
      <c r="C10" s="10" t="str">
        <f>'[1]ΚΑΤΑΧΩΡΗΣΗ'!B18</f>
        <v>ΒΕΝΕΤΙΑ</v>
      </c>
      <c r="D10" s="26" t="str">
        <f>IF('[1]ΚΑΤΑΧΩΡΗΣΗ'!C18=1,"NAI","OXI")</f>
        <v>NAI</v>
      </c>
      <c r="E10" s="26" t="str">
        <f>IF('[1]ΚΑΤΑΧΩΡΗΣΗ'!D18=1,"NAI","OXI")</f>
        <v>OXI</v>
      </c>
      <c r="F10" s="26" t="str">
        <f>IF('[1]ΚΑΤΑΧΩΡΗΣΗ'!E18=1,"NAI","OXI")</f>
        <v>OXI</v>
      </c>
      <c r="G10" s="21">
        <f>IF(ISBLANK('[1]ΚΑΤΑΧΩΡΗΣΗ'!F18),0,ROUND(('[1]ΚΑΤΑΧΩΡΗΣΗ'!F18-5)/2,2))</f>
        <v>1.94</v>
      </c>
      <c r="H10" s="21">
        <f>IF(('[1]ΚΑΤΑΧΩΡΗΣΗ'!G18=1),6,"")</f>
      </c>
      <c r="I10" s="21">
        <f>IF(('[1]ΚΑΤΑΧΩΡΗΣΗ'!H18=1),3,"")</f>
      </c>
      <c r="J10" s="21">
        <f>IF(('[1]ΚΑΤΑΧΩΡΗΣΗ'!I18=1),4,"")</f>
      </c>
      <c r="K10" s="21">
        <f>IF(('[1]ΚΑΤΑΧΩΡΗΣΗ'!J18=1),2,"")</f>
      </c>
      <c r="L10" s="22">
        <f>IF(('[1]ΚΑΤΑΧΩΡΗΣΗ'!K18=1),0.5,"")</f>
      </c>
      <c r="M10" s="23">
        <f>IF(ISBLANK('[1]ΚΑΤΑΧΩΡΗΣΗ'!L18),"",'[1]ΚΑΤΑΧΩΡΗΣΗ'!L18)</f>
        <v>0.5</v>
      </c>
      <c r="N10" s="23">
        <f>IF(ISBLANK('[1]ΚΑΤΑΧΩΡΗΣΗ'!M18),"",'[1]ΚΑΤΑΧΩΡΗΣΗ'!M18)</f>
        <v>2.4</v>
      </c>
      <c r="O10" s="24">
        <f>IF((IF('[1]ΚΑΤΑΧΩΡΗΣΗ'!N18=1,3,0)+IF('[1]ΚΑΤΑΧΩΡΗΣΗ'!O18=1,4,0)+IF('[1]ΚΑΤΑΧΩΡΗΣΗ'!P18=1,2,0)+IF('[1]ΚΑΤΑΧΩΡΗΣΗ'!Q18=1,3,0)+IF('[1]ΚΑΤΑΧΩΡΗΣΗ'!R18=1,5,0)+IF('[1]ΚΑΤΑΧΩΡΗΣΗ'!S18=1,2,0)+IF('[1]ΚΑΤΑΧΩΡΗΣΗ'!T18=1,1,0)=0),"",IF('[1]ΚΑΤΑΧΩΡΗΣΗ'!N18=1,3,0)+IF('[1]ΚΑΤΑΧΩΡΗΣΗ'!O18=1,4,0)+IF('[1]ΚΑΤΑΧΩΡΗΣΗ'!P18=1,2,0)+IF('[1]ΚΑΤΑΧΩΡΗΣΗ'!Q18=1,3,0)+IF('[1]ΚΑΤΑΧΩΡΗΣΗ'!R18=1,5,0)+IF('[1]ΚΑΤΑΧΩΡΗΣΗ'!S18=1,2,0)+IF('[1]ΚΑΤΑΧΩΡΗΣΗ'!T18=1,1,0))</f>
      </c>
      <c r="P10" s="25">
        <f t="shared" si="0"/>
        <v>4.84</v>
      </c>
    </row>
    <row r="11" spans="1:16" ht="15">
      <c r="A11" s="10">
        <v>10</v>
      </c>
      <c r="B11" s="10" t="str">
        <f>'[1]ΚΑΤΑΧΩΡΗΣΗ'!A37</f>
        <v>ΚΑΜΠΟΥΡΗΣ</v>
      </c>
      <c r="C11" s="10" t="str">
        <f>'[1]ΚΑΤΑΧΩΡΗΣΗ'!B37</f>
        <v>ΓΡΗΓΟΡΙΟΣ</v>
      </c>
      <c r="D11" s="26" t="str">
        <f>IF('[1]ΚΑΤΑΧΩΡΗΣΗ'!C37=1,"NAI","OXI")</f>
        <v>NAI</v>
      </c>
      <c r="E11" s="26" t="str">
        <f>IF('[1]ΚΑΤΑΧΩΡΗΣΗ'!D37=1,"NAI","OXI")</f>
        <v>OXI</v>
      </c>
      <c r="F11" s="26" t="str">
        <f>IF('[1]ΚΑΤΑΧΩΡΗΣΗ'!E37=1,"NAI","OXI")</f>
        <v>OXI</v>
      </c>
      <c r="G11" s="21">
        <f>IF(ISBLANK('[1]ΚΑΤΑΧΩΡΗΣΗ'!F37),0,ROUND(('[1]ΚΑΤΑΧΩΡΗΣΗ'!F37-5)/2,2))</f>
        <v>1</v>
      </c>
      <c r="H11" s="21">
        <f>IF(('[1]ΚΑΤΑΧΩΡΗΣΗ'!G37=1),6,"")</f>
      </c>
      <c r="I11" s="21">
        <f>IF(('[1]ΚΑΤΑΧΩΡΗΣΗ'!H37=1),3,"")</f>
      </c>
      <c r="J11" s="21">
        <f>IF(('[1]ΚΑΤΑΧΩΡΗΣΗ'!I37=1),4,"")</f>
      </c>
      <c r="K11" s="21">
        <f>IF(('[1]ΚΑΤΑΧΩΡΗΣΗ'!J37=1),2,"")</f>
      </c>
      <c r="L11" s="22">
        <f>IF(('[1]ΚΑΤΑΧΩΡΗΣΗ'!K37=1),0.5,"")</f>
        <v>0.5</v>
      </c>
      <c r="M11" s="23">
        <f>IF(ISBLANK('[1]ΚΑΤΑΧΩΡΗΣΗ'!L37),"",'[1]ΚΑΤΑΧΩΡΗΣΗ'!L37)</f>
        <v>3</v>
      </c>
      <c r="N11" s="23">
        <f>IF(ISBLANK('[1]ΚΑΤΑΧΩΡΗΣΗ'!M37),"",'[1]ΚΑΤΑΧΩΡΗΣΗ'!M37)</f>
      </c>
      <c r="O11" s="24">
        <f>IF((IF('[1]ΚΑΤΑΧΩΡΗΣΗ'!N37=1,3,0)+IF('[1]ΚΑΤΑΧΩΡΗΣΗ'!O37=1,4,0)+IF('[1]ΚΑΤΑΧΩΡΗΣΗ'!P37=1,2,0)+IF('[1]ΚΑΤΑΧΩΡΗΣΗ'!Q37=1,3,0)+IF('[1]ΚΑΤΑΧΩΡΗΣΗ'!R37=1,5,0)+IF('[1]ΚΑΤΑΧΩΡΗΣΗ'!S37=1,2,0)+IF('[1]ΚΑΤΑΧΩΡΗΣΗ'!T37=1,1,0)=0),"",IF('[1]ΚΑΤΑΧΩΡΗΣΗ'!N37=1,3,0)+IF('[1]ΚΑΤΑΧΩΡΗΣΗ'!O37=1,4,0)+IF('[1]ΚΑΤΑΧΩΡΗΣΗ'!P37=1,2,0)+IF('[1]ΚΑΤΑΧΩΡΗΣΗ'!Q37=1,3,0)+IF('[1]ΚΑΤΑΧΩΡΗΣΗ'!R37=1,5,0)+IF('[1]ΚΑΤΑΧΩΡΗΣΗ'!S37=1,2,0)+IF('[1]ΚΑΤΑΧΩΡΗΣΗ'!T37=1,1,0))</f>
      </c>
      <c r="P11" s="25">
        <f t="shared" si="0"/>
        <v>4.5</v>
      </c>
    </row>
    <row r="12" spans="1:16" ht="15">
      <c r="A12" s="10">
        <v>11</v>
      </c>
      <c r="B12" s="10" t="str">
        <f>'[1]ΚΑΤΑΧΩΡΗΣΗ'!A4</f>
        <v>ΚΟΣΜΑΔΟΠΟΥΛΟΥ</v>
      </c>
      <c r="C12" s="10" t="str">
        <f>'[1]ΚΑΤΑΧΩΡΗΣΗ'!B4</f>
        <v>ΑΜΑΛΙΑ</v>
      </c>
      <c r="D12" s="26" t="str">
        <f>IF('[1]ΚΑΤΑΧΩΡΗΣΗ'!C4=1,"NAI","OXI")</f>
        <v>NAI</v>
      </c>
      <c r="E12" s="26" t="str">
        <f>IF('[1]ΚΑΤΑΧΩΡΗΣΗ'!D4=1,"NAI","OXI")</f>
        <v>NAI</v>
      </c>
      <c r="F12" s="26" t="str">
        <f>IF('[1]ΚΑΤΑΧΩΡΗΣΗ'!E4=1,"NAI","OXI")</f>
        <v>OXI</v>
      </c>
      <c r="G12" s="21">
        <f>IF(ISBLANK('[1]ΚΑΤΑΧΩΡΗΣΗ'!F4),0,ROUND(('[1]ΚΑΤΑΧΩΡΗΣΗ'!F4-5)/2,2))</f>
        <v>0.77</v>
      </c>
      <c r="H12" s="21">
        <f>IF(('[1]ΚΑΤΑΧΩΡΗΣΗ'!G4=1),6,"")</f>
      </c>
      <c r="I12" s="21">
        <f>IF(('[1]ΚΑΤΑΧΩΡΗΣΗ'!H4=1),3,"")</f>
      </c>
      <c r="J12" s="21">
        <f>IF(('[1]ΚΑΤΑΧΩΡΗΣΗ'!I4=1),4,"")</f>
      </c>
      <c r="K12" s="21">
        <f>IF(('[1]ΚΑΤΑΧΩΡΗΣΗ'!J4=1),2,"")</f>
      </c>
      <c r="L12" s="22">
        <f>IF(('[1]ΚΑΤΑΧΩΡΗΣΗ'!K4=1),0.5,"")</f>
      </c>
      <c r="M12" s="23">
        <f>IF(ISBLANK('[1]ΚΑΤΑΧΩΡΗΣΗ'!L4),"",'[1]ΚΑΤΑΧΩΡΗΣΗ'!L4)</f>
      </c>
      <c r="N12" s="23">
        <f>IF(ISBLANK('[1]ΚΑΤΑΧΩΡΗΣΗ'!M4),"",'[1]ΚΑΤΑΧΩΡΗΣΗ'!M4)</f>
        <v>3</v>
      </c>
      <c r="O12" s="24">
        <f>IF((IF('[1]ΚΑΤΑΧΩΡΗΣΗ'!N4=1,3,0)+IF('[1]ΚΑΤΑΧΩΡΗΣΗ'!O4=1,4,0)+IF('[1]ΚΑΤΑΧΩΡΗΣΗ'!P4=1,2,0)+IF('[1]ΚΑΤΑΧΩΡΗΣΗ'!Q4=1,3,0)+IF('[1]ΚΑΤΑΧΩΡΗΣΗ'!R4=1,5,0)+IF('[1]ΚΑΤΑΧΩΡΗΣΗ'!S4=1,2,0)+IF('[1]ΚΑΤΑΧΩΡΗΣΗ'!T4=1,1,0)=0),"",IF('[1]ΚΑΤΑΧΩΡΗΣΗ'!N4=1,3,0)+IF('[1]ΚΑΤΑΧΩΡΗΣΗ'!O4=1,4,0)+IF('[1]ΚΑΤΑΧΩΡΗΣΗ'!P4=1,2,0)+IF('[1]ΚΑΤΑΧΩΡΗΣΗ'!Q4=1,3,0)+IF('[1]ΚΑΤΑΧΩΡΗΣΗ'!R4=1,5,0)+IF('[1]ΚΑΤΑΧΩΡΗΣΗ'!S4=1,2,0)+IF('[1]ΚΑΤΑΧΩΡΗΣΗ'!T4=1,1,0))</f>
      </c>
      <c r="P12" s="25">
        <f t="shared" si="0"/>
        <v>3.77</v>
      </c>
    </row>
    <row r="13" spans="1:16" ht="15">
      <c r="A13" s="10">
        <v>12</v>
      </c>
      <c r="B13" s="10" t="str">
        <f>'[1]ΚΑΤΑΧΩΡΗΣΗ'!A7</f>
        <v>ΠΙΣΤΙΟΛΑ</v>
      </c>
      <c r="C13" s="10" t="str">
        <f>'[1]ΚΑΤΑΧΩΡΗΣΗ'!B7</f>
        <v>ΕΥΓΕΝΙΑ</v>
      </c>
      <c r="D13" s="26" t="str">
        <f>IF('[1]ΚΑΤΑΧΩΡΗΣΗ'!C7=1,"NAI","OXI")</f>
        <v>NAI</v>
      </c>
      <c r="E13" s="26" t="str">
        <f>IF('[1]ΚΑΤΑΧΩΡΗΣΗ'!D7=1,"NAI","OXI")</f>
        <v>OXI</v>
      </c>
      <c r="F13" s="26" t="str">
        <f>IF('[1]ΚΑΤΑΧΩΡΗΣΗ'!E7=1,"NAI","OXI")</f>
        <v>OXI</v>
      </c>
      <c r="G13" s="21">
        <f>IF(ISBLANK('[1]ΚΑΤΑΧΩΡΗΣΗ'!F7),0,ROUND(('[1]ΚΑΤΑΧΩΡΗΣΗ'!F7-5)/2,2))</f>
        <v>0.72</v>
      </c>
      <c r="H13" s="21">
        <f>IF(('[1]ΚΑΤΑΧΩΡΗΣΗ'!G7=1),6,"")</f>
      </c>
      <c r="I13" s="21">
        <f>IF(('[1]ΚΑΤΑΧΩΡΗΣΗ'!H7=1),3,"")</f>
      </c>
      <c r="J13" s="21">
        <f>IF(('[1]ΚΑΤΑΧΩΡΗΣΗ'!I7=1),4,"")</f>
      </c>
      <c r="K13" s="21">
        <f>IF(('[1]ΚΑΤΑΧΩΡΗΣΗ'!J7=1),2,"")</f>
      </c>
      <c r="L13" s="22">
        <f>IF(('[1]ΚΑΤΑΧΩΡΗΣΗ'!K7=1),0.5,"")</f>
      </c>
      <c r="M13" s="23">
        <f>IF(ISBLANK('[1]ΚΑΤΑΧΩΡΗΣΗ'!L7),"",'[1]ΚΑΤΑΧΩΡΗΣΗ'!L7)</f>
      </c>
      <c r="N13" s="23">
        <f>IF(ISBLANK('[1]ΚΑΤΑΧΩΡΗΣΗ'!M7),"",'[1]ΚΑΤΑΧΩΡΗΣΗ'!M7)</f>
        <v>2.6</v>
      </c>
      <c r="O13" s="24">
        <f>IF((IF('[1]ΚΑΤΑΧΩΡΗΣΗ'!N7=1,3,0)+IF('[1]ΚΑΤΑΧΩΡΗΣΗ'!O7=1,4,0)+IF('[1]ΚΑΤΑΧΩΡΗΣΗ'!P7=1,2,0)+IF('[1]ΚΑΤΑΧΩΡΗΣΗ'!Q7=1,3,0)+IF('[1]ΚΑΤΑΧΩΡΗΣΗ'!R7=1,5,0)+IF('[1]ΚΑΤΑΧΩΡΗΣΗ'!S7=1,2,0)+IF('[1]ΚΑΤΑΧΩΡΗΣΗ'!T7=1,1,0)=0),"",IF('[1]ΚΑΤΑΧΩΡΗΣΗ'!N7=1,3,0)+IF('[1]ΚΑΤΑΧΩΡΗΣΗ'!O7=1,4,0)+IF('[1]ΚΑΤΑΧΩΡΗΣΗ'!P7=1,2,0)+IF('[1]ΚΑΤΑΧΩΡΗΣΗ'!Q7=1,3,0)+IF('[1]ΚΑΤΑΧΩΡΗΣΗ'!R7=1,5,0)+IF('[1]ΚΑΤΑΧΩΡΗΣΗ'!S7=1,2,0)+IF('[1]ΚΑΤΑΧΩΡΗΣΗ'!T7=1,1,0))</f>
      </c>
      <c r="P13" s="25">
        <f t="shared" si="0"/>
        <v>3.3200000000000003</v>
      </c>
    </row>
    <row r="14" spans="1:16" ht="15">
      <c r="A14" s="10">
        <v>13</v>
      </c>
      <c r="B14" s="10" t="str">
        <f>'[1]ΚΑΤΑΧΩΡΗΣΗ'!A14</f>
        <v>ΣΥΜΕΩΝΑΚΟΥ</v>
      </c>
      <c r="C14" s="10" t="str">
        <f>'[1]ΚΑΤΑΧΩΡΗΣΗ'!B14</f>
        <v>ΚΑΣΣΙΑΝΗ</v>
      </c>
      <c r="D14" s="26" t="str">
        <f>IF('[1]ΚΑΤΑΧΩΡΗΣΗ'!C14=1,"NAI","OXI")</f>
        <v>NAI</v>
      </c>
      <c r="E14" s="26" t="str">
        <f>IF('[1]ΚΑΤΑΧΩΡΗΣΗ'!D14=1,"NAI","OXI")</f>
        <v>NAI</v>
      </c>
      <c r="F14" s="26" t="str">
        <f>IF('[1]ΚΑΤΑΧΩΡΗΣΗ'!E14=1,"NAI","OXI")</f>
        <v>OXI</v>
      </c>
      <c r="G14" s="21">
        <f>IF(ISBLANK('[1]ΚΑΤΑΧΩΡΗΣΗ'!F14),0,ROUND(('[1]ΚΑΤΑΧΩΡΗΣΗ'!F14-5)/2,2))</f>
        <v>0.7</v>
      </c>
      <c r="H14" s="21">
        <f>IF(('[1]ΚΑΤΑΧΩΡΗΣΗ'!G14=1),6,"")</f>
      </c>
      <c r="I14" s="21">
        <f>IF(('[1]ΚΑΤΑΧΩΡΗΣΗ'!H14=1),3,"")</f>
      </c>
      <c r="J14" s="21">
        <f>IF(('[1]ΚΑΤΑΧΩΡΗΣΗ'!I14=1),4,"")</f>
      </c>
      <c r="K14" s="21">
        <f>IF(('[1]ΚΑΤΑΧΩΡΗΣΗ'!J14=1),2,"")</f>
      </c>
      <c r="L14" s="22">
        <f>IF(('[1]ΚΑΤΑΧΩΡΗΣΗ'!K14=1),0.5,"")</f>
      </c>
      <c r="M14" s="23">
        <f>IF(ISBLANK('[1]ΚΑΤΑΧΩΡΗΣΗ'!L14),"",'[1]ΚΑΤΑΧΩΡΗΣΗ'!L14)</f>
      </c>
      <c r="N14" s="23">
        <f>IF(ISBLANK('[1]ΚΑΤΑΧΩΡΗΣΗ'!M14),"",'[1]ΚΑΤΑΧΩΡΗΣΗ'!M14)</f>
        <v>2.6</v>
      </c>
      <c r="O14" s="24">
        <f>IF((IF('[1]ΚΑΤΑΧΩΡΗΣΗ'!N14=1,3,0)+IF('[1]ΚΑΤΑΧΩΡΗΣΗ'!O14=1,4,0)+IF('[1]ΚΑΤΑΧΩΡΗΣΗ'!P14=1,2,0)+IF('[1]ΚΑΤΑΧΩΡΗΣΗ'!Q14=1,3,0)+IF('[1]ΚΑΤΑΧΩΡΗΣΗ'!R14=1,5,0)+IF('[1]ΚΑΤΑΧΩΡΗΣΗ'!S14=1,2,0)+IF('[1]ΚΑΤΑΧΩΡΗΣΗ'!T14=1,1,0)=0),"",IF('[1]ΚΑΤΑΧΩΡΗΣΗ'!N14=1,3,0)+IF('[1]ΚΑΤΑΧΩΡΗΣΗ'!O14=1,4,0)+IF('[1]ΚΑΤΑΧΩΡΗΣΗ'!P14=1,2,0)+IF('[1]ΚΑΤΑΧΩΡΗΣΗ'!Q14=1,3,0)+IF('[1]ΚΑΤΑΧΩΡΗΣΗ'!R14=1,5,0)+IF('[1]ΚΑΤΑΧΩΡΗΣΗ'!S14=1,2,0)+IF('[1]ΚΑΤΑΧΩΡΗΣΗ'!T14=1,1,0))</f>
      </c>
      <c r="P14" s="25">
        <f t="shared" si="0"/>
        <v>3.3</v>
      </c>
    </row>
    <row r="15" spans="1:16" ht="15">
      <c r="A15" s="10">
        <v>14</v>
      </c>
      <c r="B15" s="10" t="str">
        <f>'[1]ΚΑΤΑΧΩΡΗΣΗ'!A16</f>
        <v>ΧΑΤΖΗΚΩΣΤΑ</v>
      </c>
      <c r="C15" s="10" t="str">
        <f>'[1]ΚΑΤΑΧΩΡΗΣΗ'!B16</f>
        <v>ΚΩΝΣΤΑΝΤΙΝΑ</v>
      </c>
      <c r="D15" s="26" t="str">
        <f>IF('[1]ΚΑΤΑΧΩΡΗΣΗ'!C16=1,"NAI","OXI")</f>
        <v>NAI</v>
      </c>
      <c r="E15" s="26" t="str">
        <f>IF('[1]ΚΑΤΑΧΩΡΗΣΗ'!D16=1,"NAI","OXI")</f>
        <v>NAI</v>
      </c>
      <c r="F15" s="26" t="str">
        <f>IF('[1]ΚΑΤΑΧΩΡΗΣΗ'!E16=1,"NAI","OXI")</f>
        <v>OXI</v>
      </c>
      <c r="G15" s="21">
        <f>IF(ISBLANK('[1]ΚΑΤΑΧΩΡΗΣΗ'!F16),0,ROUND(('[1]ΚΑΤΑΧΩΡΗΣΗ'!F16-5)/2,2))</f>
        <v>0.69</v>
      </c>
      <c r="H15" s="21">
        <f>IF(('[1]ΚΑΤΑΧΩΡΗΣΗ'!G16=1),6,"")</f>
      </c>
      <c r="I15" s="21">
        <f>IF(('[1]ΚΑΤΑΧΩΡΗΣΗ'!H16=1),3,"")</f>
      </c>
      <c r="J15" s="21">
        <f>IF(('[1]ΚΑΤΑΧΩΡΗΣΗ'!I16=1),4,"")</f>
      </c>
      <c r="K15" s="21">
        <f>IF(('[1]ΚΑΤΑΧΩΡΗΣΗ'!J16=1),2,"")</f>
      </c>
      <c r="L15" s="22">
        <f>IF(('[1]ΚΑΤΑΧΩΡΗΣΗ'!K16=1),0.5,"")</f>
      </c>
      <c r="M15" s="23">
        <f>IF(ISBLANK('[1]ΚΑΤΑΧΩΡΗΣΗ'!L16),"",'[1]ΚΑΤΑΧΩΡΗΣΗ'!L16)</f>
        <v>1</v>
      </c>
      <c r="N15" s="23">
        <f>IF(ISBLANK('[1]ΚΑΤΑΧΩΡΗΣΗ'!M16),"",'[1]ΚΑΤΑΧΩΡΗΣΗ'!M16)</f>
        <v>0.8</v>
      </c>
      <c r="O15" s="24">
        <f>IF((IF('[1]ΚΑΤΑΧΩΡΗΣΗ'!N16=1,3,0)+IF('[1]ΚΑΤΑΧΩΡΗΣΗ'!O16=1,4,0)+IF('[1]ΚΑΤΑΧΩΡΗΣΗ'!P16=1,2,0)+IF('[1]ΚΑΤΑΧΩΡΗΣΗ'!Q16=1,3,0)+IF('[1]ΚΑΤΑΧΩΡΗΣΗ'!R16=1,5,0)+IF('[1]ΚΑΤΑΧΩΡΗΣΗ'!S16=1,2,0)+IF('[1]ΚΑΤΑΧΩΡΗΣΗ'!T16=1,1,0)=0),"",IF('[1]ΚΑΤΑΧΩΡΗΣΗ'!N16=1,3,0)+IF('[1]ΚΑΤΑΧΩΡΗΣΗ'!O16=1,4,0)+IF('[1]ΚΑΤΑΧΩΡΗΣΗ'!P16=1,2,0)+IF('[1]ΚΑΤΑΧΩΡΗΣΗ'!Q16=1,3,0)+IF('[1]ΚΑΤΑΧΩΡΗΣΗ'!R16=1,5,0)+IF('[1]ΚΑΤΑΧΩΡΗΣΗ'!S16=1,2,0)+IF('[1]ΚΑΤΑΧΩΡΗΣΗ'!T16=1,1,0))</f>
      </c>
      <c r="P15" s="25">
        <f t="shared" si="0"/>
        <v>2.49</v>
      </c>
    </row>
    <row r="16" spans="1:16" ht="15">
      <c r="A16" s="10">
        <v>15</v>
      </c>
      <c r="B16" s="10" t="str">
        <f>'[1]ΚΑΤΑΧΩΡΗΣΗ'!A33</f>
        <v>ΣΤΕΦΟΥΛΗ</v>
      </c>
      <c r="C16" s="10" t="str">
        <f>'[1]ΚΑΤΑΧΩΡΗΣΗ'!B33</f>
        <v>ΕΙΡΗΝΗ</v>
      </c>
      <c r="D16" s="26" t="str">
        <f>IF('[1]ΚΑΤΑΧΩΡΗΣΗ'!C33=1,"NAI","OXI")</f>
        <v>NAI</v>
      </c>
      <c r="E16" s="26" t="str">
        <f>IF('[1]ΚΑΤΑΧΩΡΗΣΗ'!D33=1,"NAI","OXI")</f>
        <v>NAI</v>
      </c>
      <c r="F16" s="26" t="str">
        <f>IF('[1]ΚΑΤΑΧΩΡΗΣΗ'!E33=1,"NAI","OXI")</f>
        <v>OXI</v>
      </c>
      <c r="G16" s="21">
        <f>IF(ISBLANK('[1]ΚΑΤΑΧΩΡΗΣΗ'!F33),0,ROUND(('[1]ΚΑΤΑΧΩΡΗΣΗ'!F33-5)/2,2))</f>
        <v>0.92</v>
      </c>
      <c r="H16" s="21">
        <f>IF(('[1]ΚΑΤΑΧΩΡΗΣΗ'!G33=1),6,"")</f>
      </c>
      <c r="I16" s="21">
        <f>IF(('[1]ΚΑΤΑΧΩΡΗΣΗ'!H33=1),3,"")</f>
      </c>
      <c r="J16" s="21">
        <f>IF(('[1]ΚΑΤΑΧΩΡΗΣΗ'!I33=1),4,"")</f>
      </c>
      <c r="K16" s="21">
        <f>IF(('[1]ΚΑΤΑΧΩΡΗΣΗ'!J33=1),2,"")</f>
      </c>
      <c r="L16" s="22">
        <f>IF(('[1]ΚΑΤΑΧΩΡΗΣΗ'!K33=1),0.5,"")</f>
      </c>
      <c r="M16" s="23">
        <f>IF(ISBLANK('[1]ΚΑΤΑΧΩΡΗΣΗ'!L33),"",'[1]ΚΑΤΑΧΩΡΗΣΗ'!L33)</f>
      </c>
      <c r="N16" s="23">
        <f>IF(ISBLANK('[1]ΚΑΤΑΧΩΡΗΣΗ'!M33),"",'[1]ΚΑΤΑΧΩΡΗΣΗ'!M33)</f>
        <v>0.8</v>
      </c>
      <c r="O16" s="24">
        <f>IF((IF('[1]ΚΑΤΑΧΩΡΗΣΗ'!N33=1,3,0)+IF('[1]ΚΑΤΑΧΩΡΗΣΗ'!O33=1,4,0)+IF('[1]ΚΑΤΑΧΩΡΗΣΗ'!P33=1,2,0)+IF('[1]ΚΑΤΑΧΩΡΗΣΗ'!Q33=1,3,0)+IF('[1]ΚΑΤΑΧΩΡΗΣΗ'!R33=1,5,0)+IF('[1]ΚΑΤΑΧΩΡΗΣΗ'!S33=1,2,0)+IF('[1]ΚΑΤΑΧΩΡΗΣΗ'!T33=1,1,0)=0),"",IF('[1]ΚΑΤΑΧΩΡΗΣΗ'!N33=1,3,0)+IF('[1]ΚΑΤΑΧΩΡΗΣΗ'!O33=1,4,0)+IF('[1]ΚΑΤΑΧΩΡΗΣΗ'!P33=1,2,0)+IF('[1]ΚΑΤΑΧΩΡΗΣΗ'!Q33=1,3,0)+IF('[1]ΚΑΤΑΧΩΡΗΣΗ'!R33=1,5,0)+IF('[1]ΚΑΤΑΧΩΡΗΣΗ'!S33=1,2,0)+IF('[1]ΚΑΤΑΧΩΡΗΣΗ'!T33=1,1,0))</f>
      </c>
      <c r="P16" s="25">
        <f t="shared" si="0"/>
        <v>1.7200000000000002</v>
      </c>
    </row>
    <row r="17" spans="1:16" ht="15">
      <c r="A17" s="10">
        <v>16</v>
      </c>
      <c r="B17" s="10" t="str">
        <f>'[1]ΚΑΤΑΧΩΡΗΣΗ'!A9</f>
        <v>ΓΙΑΝΝΟΠΟΥΛΟΥ</v>
      </c>
      <c r="C17" s="10" t="str">
        <f>'[1]ΚΑΤΑΧΩΡΗΣΗ'!B9</f>
        <v>ΣΤΕΦΑΝΙΑ</v>
      </c>
      <c r="D17" s="26" t="str">
        <f>IF('[1]ΚΑΤΑΧΩΡΗΣΗ'!C9=1,"NAI","OXI")</f>
        <v>NAI</v>
      </c>
      <c r="E17" s="26" t="str">
        <f>IF('[1]ΚΑΤΑΧΩΡΗΣΗ'!D9=1,"NAI","OXI")</f>
        <v>OXI</v>
      </c>
      <c r="F17" s="26" t="str">
        <f>IF('[1]ΚΑΤΑΧΩΡΗΣΗ'!E9=1,"NAI","OXI")</f>
        <v>OXI</v>
      </c>
      <c r="G17" s="21">
        <f>IF(ISBLANK('[1]ΚΑΤΑΧΩΡΗΣΗ'!F9),0,ROUND(('[1]ΚΑΤΑΧΩΡΗΣΗ'!F9-5)/2,2))</f>
        <v>1.55</v>
      </c>
      <c r="H17" s="21">
        <f>IF(('[1]ΚΑΤΑΧΩΡΗΣΗ'!G9=1),6,"")</f>
      </c>
      <c r="I17" s="21">
        <f>IF(('[1]ΚΑΤΑΧΩΡΗΣΗ'!H9=1),3,"")</f>
      </c>
      <c r="J17" s="21">
        <f>IF(('[1]ΚΑΤΑΧΩΡΗΣΗ'!I9=1),4,"")</f>
      </c>
      <c r="K17" s="21">
        <f>IF(('[1]ΚΑΤΑΧΩΡΗΣΗ'!J9=1),2,"")</f>
      </c>
      <c r="L17" s="22">
        <f>IF(('[1]ΚΑΤΑΧΩΡΗΣΗ'!K9=1),0.5,"")</f>
      </c>
      <c r="M17" s="23">
        <f>IF(ISBLANK('[1]ΚΑΤΑΧΩΡΗΣΗ'!L9),"",'[1]ΚΑΤΑΧΩΡΗΣΗ'!L9)</f>
      </c>
      <c r="N17" s="23">
        <f>IF(ISBLANK('[1]ΚΑΤΑΧΩΡΗΣΗ'!M9),"",'[1]ΚΑΤΑΧΩΡΗΣΗ'!M9)</f>
      </c>
      <c r="O17" s="24">
        <f>IF((IF('[1]ΚΑΤΑΧΩΡΗΣΗ'!N9=1,3,0)+IF('[1]ΚΑΤΑΧΩΡΗΣΗ'!O9=1,4,0)+IF('[1]ΚΑΤΑΧΩΡΗΣΗ'!P9=1,2,0)+IF('[1]ΚΑΤΑΧΩΡΗΣΗ'!Q9=1,3,0)+IF('[1]ΚΑΤΑΧΩΡΗΣΗ'!R9=1,5,0)+IF('[1]ΚΑΤΑΧΩΡΗΣΗ'!S9=1,2,0)+IF('[1]ΚΑΤΑΧΩΡΗΣΗ'!T9=1,1,0)=0),"",IF('[1]ΚΑΤΑΧΩΡΗΣΗ'!N9=1,3,0)+IF('[1]ΚΑΤΑΧΩΡΗΣΗ'!O9=1,4,0)+IF('[1]ΚΑΤΑΧΩΡΗΣΗ'!P9=1,2,0)+IF('[1]ΚΑΤΑΧΩΡΗΣΗ'!Q9=1,3,0)+IF('[1]ΚΑΤΑΧΩΡΗΣΗ'!R9=1,5,0)+IF('[1]ΚΑΤΑΧΩΡΗΣΗ'!S9=1,2,0)+IF('[1]ΚΑΤΑΧΩΡΗΣΗ'!T9=1,1,0))</f>
      </c>
      <c r="P17" s="25">
        <f t="shared" si="0"/>
        <v>1.55</v>
      </c>
    </row>
    <row r="18" spans="1:16" ht="15">
      <c r="A18" s="10">
        <v>17</v>
      </c>
      <c r="B18" s="10" t="str">
        <f>'[1]ΚΑΤΑΧΩΡΗΣΗ'!A3</f>
        <v>ΚΟΥΤΣΟΓΕΩΡΓΟΠΟΥΛΟΥ</v>
      </c>
      <c r="C18" s="10" t="str">
        <f>'[1]ΚΑΤΑΧΩΡΗΣΗ'!B3</f>
        <v>ΕΥΑΓΓΕΛΙΑ</v>
      </c>
      <c r="D18" s="26" t="str">
        <f>IF('[1]ΚΑΤΑΧΩΡΗΣΗ'!C3=1,"NAI","OXI")</f>
        <v>NAI</v>
      </c>
      <c r="E18" s="26" t="str">
        <f>IF('[1]ΚΑΤΑΧΩΡΗΣΗ'!D3=1,"NAI","OXI")</f>
        <v>NAI</v>
      </c>
      <c r="F18" s="26" t="str">
        <f>IF('[1]ΚΑΤΑΧΩΡΗΣΗ'!E3=1,"NAI","OXI")</f>
        <v>OXI</v>
      </c>
      <c r="G18" s="21">
        <f>IF(ISBLANK('[1]ΚΑΤΑΧΩΡΗΣΗ'!F3),0,ROUND(('[1]ΚΑΤΑΧΩΡΗΣΗ'!F3-5)/2,2))</f>
        <v>0.73</v>
      </c>
      <c r="H18" s="21">
        <f>IF(('[1]ΚΑΤΑΧΩΡΗΣΗ'!G3=1),6,"")</f>
      </c>
      <c r="I18" s="21">
        <f>IF(('[1]ΚΑΤΑΧΩΡΗΣΗ'!H3=1),3,"")</f>
      </c>
      <c r="J18" s="21">
        <f>IF(('[1]ΚΑΤΑΧΩΡΗΣΗ'!I3=1),4,"")</f>
      </c>
      <c r="K18" s="21">
        <f>IF(('[1]ΚΑΤΑΧΩΡΗΣΗ'!J3=1),2,"")</f>
      </c>
      <c r="L18" s="22">
        <f>IF(('[1]ΚΑΤΑΧΩΡΗΣΗ'!K3=1),0.5,"")</f>
      </c>
      <c r="M18" s="23">
        <f>IF(ISBLANK('[1]ΚΑΤΑΧΩΡΗΣΗ'!L3),"",'[1]ΚΑΤΑΧΩΡΗΣΗ'!L3)</f>
      </c>
      <c r="N18" s="23">
        <f>IF(ISBLANK('[1]ΚΑΤΑΧΩΡΗΣΗ'!M3),"",'[1]ΚΑΤΑΧΩΡΗΣΗ'!M3)</f>
        <v>0.8</v>
      </c>
      <c r="O18" s="24">
        <f>IF((IF('[1]ΚΑΤΑΧΩΡΗΣΗ'!N3=1,3,0)+IF('[1]ΚΑΤΑΧΩΡΗΣΗ'!O3=1,4,0)+IF('[1]ΚΑΤΑΧΩΡΗΣΗ'!P3=1,2,0)+IF('[1]ΚΑΤΑΧΩΡΗΣΗ'!Q3=1,3,0)+IF('[1]ΚΑΤΑΧΩΡΗΣΗ'!R3=1,5,0)+IF('[1]ΚΑΤΑΧΩΡΗΣΗ'!S3=1,2,0)+IF('[1]ΚΑΤΑΧΩΡΗΣΗ'!T3=1,1,0)=0),"",IF('[1]ΚΑΤΑΧΩΡΗΣΗ'!N3=1,3,0)+IF('[1]ΚΑΤΑΧΩΡΗΣΗ'!O3=1,4,0)+IF('[1]ΚΑΤΑΧΩΡΗΣΗ'!P3=1,2,0)+IF('[1]ΚΑΤΑΧΩΡΗΣΗ'!Q3=1,3,0)+IF('[1]ΚΑΤΑΧΩΡΗΣΗ'!R3=1,5,0)+IF('[1]ΚΑΤΑΧΩΡΗΣΗ'!S3=1,2,0)+IF('[1]ΚΑΤΑΧΩΡΗΣΗ'!T3=1,1,0))</f>
      </c>
      <c r="P18" s="25">
        <f t="shared" si="0"/>
        <v>1.53</v>
      </c>
    </row>
    <row r="19" spans="1:16" ht="15">
      <c r="A19" s="10">
        <v>18</v>
      </c>
      <c r="B19" s="10" t="str">
        <f>'[1]ΚΑΤΑΧΩΡΗΣΗ'!A15</f>
        <v>ΣΙΑΜΙΔΟΥ</v>
      </c>
      <c r="C19" s="10" t="str">
        <f>'[1]ΚΑΤΑΧΩΡΗΣΗ'!B15</f>
        <v>ΧΡΥΣΑΝΘΗ</v>
      </c>
      <c r="D19" s="26" t="str">
        <f>IF('[1]ΚΑΤΑΧΩΡΗΣΗ'!C15=1,"NAI","OXI")</f>
        <v>NAI</v>
      </c>
      <c r="E19" s="26" t="str">
        <f>IF('[1]ΚΑΤΑΧΩΡΗΣΗ'!D15=1,"NAI","OXI")</f>
        <v>OXI</v>
      </c>
      <c r="F19" s="26" t="str">
        <f>IF('[1]ΚΑΤΑΧΩΡΗΣΗ'!E15=1,"NAI","OXI")</f>
        <v>OXI</v>
      </c>
      <c r="G19" s="21">
        <f>IF(ISBLANK('[1]ΚΑΤΑΧΩΡΗΣΗ'!F15),0,ROUND(('[1]ΚΑΤΑΧΩΡΗΣΗ'!F15-5)/2,2))</f>
        <v>1.21</v>
      </c>
      <c r="H19" s="21">
        <f>IF(('[1]ΚΑΤΑΧΩΡΗΣΗ'!G15=1),6,"")</f>
      </c>
      <c r="I19" s="21">
        <f>IF(('[1]ΚΑΤΑΧΩΡΗΣΗ'!H15=1),3,"")</f>
      </c>
      <c r="J19" s="21">
        <f>IF(('[1]ΚΑΤΑΧΩΡΗΣΗ'!I15=1),4,"")</f>
      </c>
      <c r="K19" s="21">
        <f>IF(('[1]ΚΑΤΑΧΩΡΗΣΗ'!J15=1),2,"")</f>
      </c>
      <c r="L19" s="22">
        <f>IF(('[1]ΚΑΤΑΧΩΡΗΣΗ'!K15=1),0.5,"")</f>
      </c>
      <c r="M19" s="23">
        <f>IF(ISBLANK('[1]ΚΑΤΑΧΩΡΗΣΗ'!L15),"",'[1]ΚΑΤΑΧΩΡΗΣΗ'!L15)</f>
      </c>
      <c r="N19" s="23">
        <f>IF(ISBLANK('[1]ΚΑΤΑΧΩΡΗΣΗ'!M15),"",'[1]ΚΑΤΑΧΩΡΗΣΗ'!M15)</f>
      </c>
      <c r="O19" s="24">
        <f>IF((IF('[1]ΚΑΤΑΧΩΡΗΣΗ'!N15=1,3,0)+IF('[1]ΚΑΤΑΧΩΡΗΣΗ'!O15=1,4,0)+IF('[1]ΚΑΤΑΧΩΡΗΣΗ'!P15=1,2,0)+IF('[1]ΚΑΤΑΧΩΡΗΣΗ'!Q15=1,3,0)+IF('[1]ΚΑΤΑΧΩΡΗΣΗ'!R15=1,5,0)+IF('[1]ΚΑΤΑΧΩΡΗΣΗ'!S15=1,2,0)+IF('[1]ΚΑΤΑΧΩΡΗΣΗ'!T15=1,1,0)=0),"",IF('[1]ΚΑΤΑΧΩΡΗΣΗ'!N15=1,3,0)+IF('[1]ΚΑΤΑΧΩΡΗΣΗ'!O15=1,4,0)+IF('[1]ΚΑΤΑΧΩΡΗΣΗ'!P15=1,2,0)+IF('[1]ΚΑΤΑΧΩΡΗΣΗ'!Q15=1,3,0)+IF('[1]ΚΑΤΑΧΩΡΗΣΗ'!R15=1,5,0)+IF('[1]ΚΑΤΑΧΩΡΗΣΗ'!S15=1,2,0)+IF('[1]ΚΑΤΑΧΩΡΗΣΗ'!T15=1,1,0))</f>
      </c>
      <c r="P19" s="25">
        <f t="shared" si="0"/>
        <v>1.21</v>
      </c>
    </row>
    <row r="20" spans="1:16" ht="15">
      <c r="A20" s="10">
        <v>19</v>
      </c>
      <c r="B20" s="10" t="str">
        <f>'[1]ΚΑΤΑΧΩΡΗΣΗ'!A19</f>
        <v>ΝΙΚΟΛΑΪΔΗΣ</v>
      </c>
      <c r="C20" s="10" t="str">
        <f>'[1]ΚΑΤΑΧΩΡΗΣΗ'!B19</f>
        <v>ΓΕΩΡΓΙΟΣ</v>
      </c>
      <c r="D20" s="26" t="str">
        <f>IF('[1]ΚΑΤΑΧΩΡΗΣΗ'!C19=1,"NAI","OXI")</f>
        <v>NAI</v>
      </c>
      <c r="E20" s="26" t="str">
        <f>IF('[1]ΚΑΤΑΧΩΡΗΣΗ'!D19=1,"NAI","OXI")</f>
        <v>OXI</v>
      </c>
      <c r="F20" s="26" t="str">
        <f>IF('[1]ΚΑΤΑΧΩΡΗΣΗ'!E19=1,"NAI","OXI")</f>
        <v>OXI</v>
      </c>
      <c r="G20" s="21">
        <f>IF(ISBLANK('[1]ΚΑΤΑΧΩΡΗΣΗ'!F19),0,ROUND(('[1]ΚΑΤΑΧΩΡΗΣΗ'!F19-5)/2,2))</f>
        <v>1.21</v>
      </c>
      <c r="H20" s="21">
        <f>IF(('[1]ΚΑΤΑΧΩΡΗΣΗ'!G19=1),6,"")</f>
      </c>
      <c r="I20" s="21">
        <f>IF(('[1]ΚΑΤΑΧΩΡΗΣΗ'!H19=1),3,"")</f>
      </c>
      <c r="J20" s="21">
        <f>IF(('[1]ΚΑΤΑΧΩΡΗΣΗ'!I19=1),4,"")</f>
      </c>
      <c r="K20" s="21">
        <f>IF(('[1]ΚΑΤΑΧΩΡΗΣΗ'!J19=1),2,"")</f>
      </c>
      <c r="L20" s="22">
        <f>IF(('[1]ΚΑΤΑΧΩΡΗΣΗ'!K19=1),0.5,"")</f>
      </c>
      <c r="M20" s="23">
        <f>IF(ISBLANK('[1]ΚΑΤΑΧΩΡΗΣΗ'!L19),"",'[1]ΚΑΤΑΧΩΡΗΣΗ'!L19)</f>
      </c>
      <c r="N20" s="23">
        <f>IF(ISBLANK('[1]ΚΑΤΑΧΩΡΗΣΗ'!M19),"",'[1]ΚΑΤΑΧΩΡΗΣΗ'!M19)</f>
      </c>
      <c r="O20" s="24">
        <f>IF((IF('[1]ΚΑΤΑΧΩΡΗΣΗ'!N19=1,3,0)+IF('[1]ΚΑΤΑΧΩΡΗΣΗ'!O19=1,4,0)+IF('[1]ΚΑΤΑΧΩΡΗΣΗ'!P19=1,2,0)+IF('[1]ΚΑΤΑΧΩΡΗΣΗ'!Q19=1,3,0)+IF('[1]ΚΑΤΑΧΩΡΗΣΗ'!R19=1,5,0)+IF('[1]ΚΑΤΑΧΩΡΗΣΗ'!S19=1,2,0)+IF('[1]ΚΑΤΑΧΩΡΗΣΗ'!T19=1,1,0)=0),"",IF('[1]ΚΑΤΑΧΩΡΗΣΗ'!N19=1,3,0)+IF('[1]ΚΑΤΑΧΩΡΗΣΗ'!O19=1,4,0)+IF('[1]ΚΑΤΑΧΩΡΗΣΗ'!P19=1,2,0)+IF('[1]ΚΑΤΑΧΩΡΗΣΗ'!Q19=1,3,0)+IF('[1]ΚΑΤΑΧΩΡΗΣΗ'!R19=1,5,0)+IF('[1]ΚΑΤΑΧΩΡΗΣΗ'!S19=1,2,0)+IF('[1]ΚΑΤΑΧΩΡΗΣΗ'!T19=1,1,0))</f>
      </c>
      <c r="P20" s="25">
        <f t="shared" si="0"/>
        <v>1.21</v>
      </c>
    </row>
    <row r="21" spans="1:16" ht="15">
      <c r="A21" s="10">
        <v>20</v>
      </c>
      <c r="B21" s="10" t="str">
        <f>'[1]ΚΑΤΑΧΩΡΗΣΗ'!A11</f>
        <v>ΚΟΚΟΖΟΓΛΟΥ</v>
      </c>
      <c r="C21" s="10" t="str">
        <f>'[1]ΚΑΤΑΧΩΡΗΣΗ'!B11</f>
        <v>ΔΗΜΗΤΡΙΟΣ</v>
      </c>
      <c r="D21" s="26" t="str">
        <f>IF('[1]ΚΑΤΑΧΩΡΗΣΗ'!C11=1,"NAI","OXI")</f>
        <v>NAI</v>
      </c>
      <c r="E21" s="26" t="str">
        <f>IF('[1]ΚΑΤΑΧΩΡΗΣΗ'!D11=1,"NAI","OXI")</f>
        <v>OXI</v>
      </c>
      <c r="F21" s="26" t="str">
        <f>IF('[1]ΚΑΤΑΧΩΡΗΣΗ'!E11=1,"NAI","OXI")</f>
        <v>OXI</v>
      </c>
      <c r="G21" s="21">
        <f>IF(ISBLANK('[1]ΚΑΤΑΧΩΡΗΣΗ'!F11),0,ROUND(('[1]ΚΑΤΑΧΩΡΗΣΗ'!F11-5)/2,2))</f>
        <v>0.93</v>
      </c>
      <c r="H21" s="21">
        <f>IF(('[1]ΚΑΤΑΧΩΡΗΣΗ'!G11=1),6,"")</f>
      </c>
      <c r="I21" s="21">
        <f>IF(('[1]ΚΑΤΑΧΩΡΗΣΗ'!H11=1),3,"")</f>
      </c>
      <c r="J21" s="21">
        <f>IF(('[1]ΚΑΤΑΧΩΡΗΣΗ'!I11=1),4,"")</f>
      </c>
      <c r="K21" s="21">
        <f>IF(('[1]ΚΑΤΑΧΩΡΗΣΗ'!J11=1),2,"")</f>
      </c>
      <c r="L21" s="22">
        <f>IF(('[1]ΚΑΤΑΧΩΡΗΣΗ'!K11=1),0.5,"")</f>
      </c>
      <c r="M21" s="23">
        <f>IF(ISBLANK('[1]ΚΑΤΑΧΩΡΗΣΗ'!L11),"",'[1]ΚΑΤΑΧΩΡΗΣΗ'!L11)</f>
      </c>
      <c r="N21" s="23">
        <f>IF(ISBLANK('[1]ΚΑΤΑΧΩΡΗΣΗ'!M11),"",'[1]ΚΑΤΑΧΩΡΗΣΗ'!M11)</f>
      </c>
      <c r="O21" s="24">
        <f>IF((IF('[1]ΚΑΤΑΧΩΡΗΣΗ'!N11=1,3,0)+IF('[1]ΚΑΤΑΧΩΡΗΣΗ'!O11=1,4,0)+IF('[1]ΚΑΤΑΧΩΡΗΣΗ'!P11=1,2,0)+IF('[1]ΚΑΤΑΧΩΡΗΣΗ'!Q11=1,3,0)+IF('[1]ΚΑΤΑΧΩΡΗΣΗ'!R11=1,5,0)+IF('[1]ΚΑΤΑΧΩΡΗΣΗ'!S11=1,2,0)+IF('[1]ΚΑΤΑΧΩΡΗΣΗ'!T11=1,1,0)=0),"",IF('[1]ΚΑΤΑΧΩΡΗΣΗ'!N11=1,3,0)+IF('[1]ΚΑΤΑΧΩΡΗΣΗ'!O11=1,4,0)+IF('[1]ΚΑΤΑΧΩΡΗΣΗ'!P11=1,2,0)+IF('[1]ΚΑΤΑΧΩΡΗΣΗ'!Q11=1,3,0)+IF('[1]ΚΑΤΑΧΩΡΗΣΗ'!R11=1,5,0)+IF('[1]ΚΑΤΑΧΩΡΗΣΗ'!S11=1,2,0)+IF('[1]ΚΑΤΑΧΩΡΗΣΗ'!T11=1,1,0))</f>
      </c>
      <c r="P21" s="25">
        <f t="shared" si="0"/>
        <v>0.93</v>
      </c>
    </row>
    <row r="22" spans="1:16" ht="15">
      <c r="A22" s="10">
        <v>21</v>
      </c>
      <c r="B22" s="10" t="str">
        <f>'[1]ΚΑΤΑΧΩΡΗΣΗ'!A6</f>
        <v>ΔΟΥΓΑΛΗ </v>
      </c>
      <c r="C22" s="10" t="str">
        <f>'[1]ΚΑΤΑΧΩΡΗΣΗ'!B6</f>
        <v>ΠΑΝΑΓΙΩΤΑ</v>
      </c>
      <c r="D22" s="26" t="str">
        <f>IF('[1]ΚΑΤΑΧΩΡΗΣΗ'!C6=1,"NAI","OXI")</f>
        <v>NAI</v>
      </c>
      <c r="E22" s="26" t="str">
        <f>IF('[1]ΚΑΤΑΧΩΡΗΣΗ'!D6=1,"NAI","OXI")</f>
        <v>NAI</v>
      </c>
      <c r="F22" s="26" t="str">
        <f>IF('[1]ΚΑΤΑΧΩΡΗΣΗ'!E6=1,"NAI","OXI")</f>
        <v>OXI</v>
      </c>
      <c r="G22" s="21">
        <f>IF(ISBLANK('[1]ΚΑΤΑΧΩΡΗΣΗ'!F6),0,ROUND(('[1]ΚΑΤΑΧΩΡΗΣΗ'!F6-5)/2,2))</f>
        <v>0.89</v>
      </c>
      <c r="H22" s="21">
        <f>IF(('[1]ΚΑΤΑΧΩΡΗΣΗ'!G6=1),6,"")</f>
      </c>
      <c r="I22" s="21">
        <f>IF(('[1]ΚΑΤΑΧΩΡΗΣΗ'!H6=1),3,"")</f>
      </c>
      <c r="J22" s="21">
        <f>IF(('[1]ΚΑΤΑΧΩΡΗΣΗ'!I6=1),4,"")</f>
      </c>
      <c r="K22" s="21">
        <f>IF(('[1]ΚΑΤΑΧΩΡΗΣΗ'!J6=1),2,"")</f>
      </c>
      <c r="L22" s="22">
        <f>IF(('[1]ΚΑΤΑΧΩΡΗΣΗ'!K6=1),0.5,"")</f>
      </c>
      <c r="M22" s="23">
        <f>IF(ISBLANK('[1]ΚΑΤΑΧΩΡΗΣΗ'!L6),"",'[1]ΚΑΤΑΧΩΡΗΣΗ'!L6)</f>
      </c>
      <c r="N22" s="23">
        <f>IF(ISBLANK('[1]ΚΑΤΑΧΩΡΗΣΗ'!M6),"",'[1]ΚΑΤΑΧΩΡΗΣΗ'!M6)</f>
      </c>
      <c r="O22" s="24">
        <f>IF((IF('[1]ΚΑΤΑΧΩΡΗΣΗ'!N6=1,3,0)+IF('[1]ΚΑΤΑΧΩΡΗΣΗ'!O6=1,4,0)+IF('[1]ΚΑΤΑΧΩΡΗΣΗ'!P6=1,2,0)+IF('[1]ΚΑΤΑΧΩΡΗΣΗ'!Q6=1,3,0)+IF('[1]ΚΑΤΑΧΩΡΗΣΗ'!R6=1,5,0)+IF('[1]ΚΑΤΑΧΩΡΗΣΗ'!S6=1,2,0)+IF('[1]ΚΑΤΑΧΩΡΗΣΗ'!T6=1,1,0)=0),"",IF('[1]ΚΑΤΑΧΩΡΗΣΗ'!N6=1,3,0)+IF('[1]ΚΑΤΑΧΩΡΗΣΗ'!O6=1,4,0)+IF('[1]ΚΑΤΑΧΩΡΗΣΗ'!P6=1,2,0)+IF('[1]ΚΑΤΑΧΩΡΗΣΗ'!Q6=1,3,0)+IF('[1]ΚΑΤΑΧΩΡΗΣΗ'!R6=1,5,0)+IF('[1]ΚΑΤΑΧΩΡΗΣΗ'!S6=1,2,0)+IF('[1]ΚΑΤΑΧΩΡΗΣΗ'!T6=1,1,0))</f>
      </c>
      <c r="P22" s="25">
        <f t="shared" si="0"/>
        <v>0.89</v>
      </c>
    </row>
    <row r="23" spans="1:16" ht="15">
      <c r="A23" s="10">
        <v>22</v>
      </c>
      <c r="B23" s="10" t="str">
        <f>'[1]ΚΑΤΑΧΩΡΗΣΗ'!A24</f>
        <v>ΑΜΟΙΡΙΔΟΥ</v>
      </c>
      <c r="C23" s="10" t="str">
        <f>'[1]ΚΑΤΑΧΩΡΗΣΗ'!B24</f>
        <v>ΕΙΡΗΝΗ</v>
      </c>
      <c r="D23" s="26" t="str">
        <f>IF('[1]ΚΑΤΑΧΩΡΗΣΗ'!C24=1,"NAI","OXI")</f>
        <v>NAI</v>
      </c>
      <c r="E23" s="26" t="str">
        <f>IF('[1]ΚΑΤΑΧΩΡΗΣΗ'!D24=1,"NAI","OXI")</f>
        <v>OXI</v>
      </c>
      <c r="F23" s="26" t="str">
        <f>IF('[1]ΚΑΤΑΧΩΡΗΣΗ'!E24=1,"NAI","OXI")</f>
        <v>OXI</v>
      </c>
      <c r="G23" s="21">
        <f>IF(ISBLANK('[1]ΚΑΤΑΧΩΡΗΣΗ'!F24),0,ROUND(('[1]ΚΑΤΑΧΩΡΗΣΗ'!F24-5)/2,2))</f>
        <v>0.87</v>
      </c>
      <c r="H23" s="21">
        <f>IF(('[1]ΚΑΤΑΧΩΡΗΣΗ'!G24=1),6,"")</f>
      </c>
      <c r="I23" s="21">
        <f>IF(('[1]ΚΑΤΑΧΩΡΗΣΗ'!H24=1),3,"")</f>
      </c>
      <c r="J23" s="21">
        <f>IF(('[1]ΚΑΤΑΧΩΡΗΣΗ'!I24=1),4,"")</f>
      </c>
      <c r="K23" s="21">
        <f>IF(('[1]ΚΑΤΑΧΩΡΗΣΗ'!J24=1),2,"")</f>
      </c>
      <c r="L23" s="22">
        <f>IF(('[1]ΚΑΤΑΧΩΡΗΣΗ'!K24=1),0.5,"")</f>
      </c>
      <c r="M23" s="23">
        <f>IF(ISBLANK('[1]ΚΑΤΑΧΩΡΗΣΗ'!L24),"",'[1]ΚΑΤΑΧΩΡΗΣΗ'!L24)</f>
      </c>
      <c r="N23" s="23">
        <f>IF(ISBLANK('[1]ΚΑΤΑΧΩΡΗΣΗ'!M24),"",'[1]ΚΑΤΑΧΩΡΗΣΗ'!M24)</f>
      </c>
      <c r="O23" s="24">
        <f>IF((IF('[1]ΚΑΤΑΧΩΡΗΣΗ'!N24=1,3,0)+IF('[1]ΚΑΤΑΧΩΡΗΣΗ'!O24=1,4,0)+IF('[1]ΚΑΤΑΧΩΡΗΣΗ'!P24=1,2,0)+IF('[1]ΚΑΤΑΧΩΡΗΣΗ'!Q24=1,3,0)+IF('[1]ΚΑΤΑΧΩΡΗΣΗ'!R24=1,5,0)+IF('[1]ΚΑΤΑΧΩΡΗΣΗ'!S24=1,2,0)+IF('[1]ΚΑΤΑΧΩΡΗΣΗ'!T24=1,1,0)=0),"",IF('[1]ΚΑΤΑΧΩΡΗΣΗ'!N24=1,3,0)+IF('[1]ΚΑΤΑΧΩΡΗΣΗ'!O24=1,4,0)+IF('[1]ΚΑΤΑΧΩΡΗΣΗ'!P24=1,2,0)+IF('[1]ΚΑΤΑΧΩΡΗΣΗ'!Q24=1,3,0)+IF('[1]ΚΑΤΑΧΩΡΗΣΗ'!R24=1,5,0)+IF('[1]ΚΑΤΑΧΩΡΗΣΗ'!S24=1,2,0)+IF('[1]ΚΑΤΑΧΩΡΗΣΗ'!T24=1,1,0))</f>
      </c>
      <c r="P23" s="25">
        <f t="shared" si="0"/>
        <v>0.87</v>
      </c>
    </row>
    <row r="24" spans="1:16" ht="15">
      <c r="A24" s="10">
        <v>23</v>
      </c>
      <c r="B24" s="10" t="str">
        <f>'[1]ΚΑΤΑΧΩΡΗΣΗ'!A17</f>
        <v>ΧΛΙΑΡΑ</v>
      </c>
      <c r="C24" s="10" t="str">
        <f>'[1]ΚΑΤΑΧΩΡΗΣΗ'!B17</f>
        <v>ΜΑΡΙΑ</v>
      </c>
      <c r="D24" s="26" t="str">
        <f>IF('[1]ΚΑΤΑΧΩΡΗΣΗ'!C17=1,"NAI","OXI")</f>
        <v>NAI</v>
      </c>
      <c r="E24" s="26" t="str">
        <f>IF('[1]ΚΑΤΑΧΩΡΗΣΗ'!D17=1,"NAI","OXI")</f>
        <v>OXI</v>
      </c>
      <c r="F24" s="26" t="str">
        <f>IF('[1]ΚΑΤΑΧΩΡΗΣΗ'!E17=1,"NAI","OXI")</f>
        <v>OXI</v>
      </c>
      <c r="G24" s="21">
        <f>IF(ISBLANK('[1]ΚΑΤΑΧΩΡΗΣΗ'!F17),0,ROUND(('[1]ΚΑΤΑΧΩΡΗΣΗ'!F17-5)/2,2))</f>
        <v>0.83</v>
      </c>
      <c r="H24" s="21">
        <f>IF(('[1]ΚΑΤΑΧΩΡΗΣΗ'!G17=1),6,"")</f>
      </c>
      <c r="I24" s="21">
        <f>IF(('[1]ΚΑΤΑΧΩΡΗΣΗ'!H17=1),3,"")</f>
      </c>
      <c r="J24" s="21">
        <f>IF(('[1]ΚΑΤΑΧΩΡΗΣΗ'!I17=1),4,"")</f>
      </c>
      <c r="K24" s="21">
        <f>IF(('[1]ΚΑΤΑΧΩΡΗΣΗ'!J17=1),2,"")</f>
      </c>
      <c r="L24" s="22">
        <f>IF(('[1]ΚΑΤΑΧΩΡΗΣΗ'!K17=1),0.5,"")</f>
      </c>
      <c r="M24" s="23">
        <f>IF(ISBLANK('[1]ΚΑΤΑΧΩΡΗΣΗ'!L17),"",'[1]ΚΑΤΑΧΩΡΗΣΗ'!L17)</f>
      </c>
      <c r="N24" s="23">
        <f>IF(ISBLANK('[1]ΚΑΤΑΧΩΡΗΣΗ'!M17),"",'[1]ΚΑΤΑΧΩΡΗΣΗ'!M17)</f>
      </c>
      <c r="O24" s="24">
        <f>IF((IF('[1]ΚΑΤΑΧΩΡΗΣΗ'!N17=1,3,0)+IF('[1]ΚΑΤΑΧΩΡΗΣΗ'!O17=1,4,0)+IF('[1]ΚΑΤΑΧΩΡΗΣΗ'!P17=1,2,0)+IF('[1]ΚΑΤΑΧΩΡΗΣΗ'!Q17=1,3,0)+IF('[1]ΚΑΤΑΧΩΡΗΣΗ'!R17=1,5,0)+IF('[1]ΚΑΤΑΧΩΡΗΣΗ'!S17=1,2,0)+IF('[1]ΚΑΤΑΧΩΡΗΣΗ'!T17=1,1,0)=0),"",IF('[1]ΚΑΤΑΧΩΡΗΣΗ'!N17=1,3,0)+IF('[1]ΚΑΤΑΧΩΡΗΣΗ'!O17=1,4,0)+IF('[1]ΚΑΤΑΧΩΡΗΣΗ'!P17=1,2,0)+IF('[1]ΚΑΤΑΧΩΡΗΣΗ'!Q17=1,3,0)+IF('[1]ΚΑΤΑΧΩΡΗΣΗ'!R17=1,5,0)+IF('[1]ΚΑΤΑΧΩΡΗΣΗ'!S17=1,2,0)+IF('[1]ΚΑΤΑΧΩΡΗΣΗ'!T17=1,1,0))</f>
      </c>
      <c r="P24" s="25">
        <f t="shared" si="0"/>
        <v>0.83</v>
      </c>
    </row>
    <row r="25" spans="1:16" ht="15">
      <c r="A25" s="10">
        <v>24</v>
      </c>
      <c r="B25" s="10" t="str">
        <f>'[1]ΚΑΤΑΧΩΡΗΣΗ'!A23</f>
        <v>ΚΑΓΛΑΤΖΗ</v>
      </c>
      <c r="C25" s="10" t="str">
        <f>'[1]ΚΑΤΑΧΩΡΗΣΗ'!B23</f>
        <v>ΕΥΑΓΓΕΛΙΑ</v>
      </c>
      <c r="D25" s="26" t="str">
        <f>IF('[1]ΚΑΤΑΧΩΡΗΣΗ'!C23=1,"NAI","OXI")</f>
        <v>NAI</v>
      </c>
      <c r="E25" s="26" t="str">
        <f>IF('[1]ΚΑΤΑΧΩΡΗΣΗ'!D23=1,"NAI","OXI")</f>
        <v>NAI</v>
      </c>
      <c r="F25" s="26" t="str">
        <f>IF('[1]ΚΑΤΑΧΩΡΗΣΗ'!E23=1,"NAI","OXI")</f>
        <v>OXI</v>
      </c>
      <c r="G25" s="21">
        <f>IF(ISBLANK('[1]ΚΑΤΑΧΩΡΗΣΗ'!F23),0,ROUND(('[1]ΚΑΤΑΧΩΡΗΣΗ'!F23-5)/2,2))</f>
        <v>0.82</v>
      </c>
      <c r="H25" s="21">
        <f>IF(('[1]ΚΑΤΑΧΩΡΗΣΗ'!G23=1),6,"")</f>
      </c>
      <c r="I25" s="21">
        <f>IF(('[1]ΚΑΤΑΧΩΡΗΣΗ'!H23=1),3,"")</f>
      </c>
      <c r="J25" s="21">
        <f>IF(('[1]ΚΑΤΑΧΩΡΗΣΗ'!I23=1),4,"")</f>
      </c>
      <c r="K25" s="21">
        <f>IF(('[1]ΚΑΤΑΧΩΡΗΣΗ'!J23=1),2,"")</f>
      </c>
      <c r="L25" s="22">
        <f>IF(('[1]ΚΑΤΑΧΩΡΗΣΗ'!K23=1),0.5,"")</f>
      </c>
      <c r="M25" s="23">
        <f>IF(ISBLANK('[1]ΚΑΤΑΧΩΡΗΣΗ'!L23),"",'[1]ΚΑΤΑΧΩΡΗΣΗ'!L23)</f>
      </c>
      <c r="N25" s="23">
        <f>IF(ISBLANK('[1]ΚΑΤΑΧΩΡΗΣΗ'!M23),"",'[1]ΚΑΤΑΧΩΡΗΣΗ'!M23)</f>
      </c>
      <c r="O25" s="24">
        <f>IF((IF('[1]ΚΑΤΑΧΩΡΗΣΗ'!N23=1,3,0)+IF('[1]ΚΑΤΑΧΩΡΗΣΗ'!O23=1,4,0)+IF('[1]ΚΑΤΑΧΩΡΗΣΗ'!P23=1,2,0)+IF('[1]ΚΑΤΑΧΩΡΗΣΗ'!Q23=1,3,0)+IF('[1]ΚΑΤΑΧΩΡΗΣΗ'!R23=1,5,0)+IF('[1]ΚΑΤΑΧΩΡΗΣΗ'!S23=1,2,0)+IF('[1]ΚΑΤΑΧΩΡΗΣΗ'!T23=1,1,0)=0),"",IF('[1]ΚΑΤΑΧΩΡΗΣΗ'!N23=1,3,0)+IF('[1]ΚΑΤΑΧΩΡΗΣΗ'!O23=1,4,0)+IF('[1]ΚΑΤΑΧΩΡΗΣΗ'!P23=1,2,0)+IF('[1]ΚΑΤΑΧΩΡΗΣΗ'!Q23=1,3,0)+IF('[1]ΚΑΤΑΧΩΡΗΣΗ'!R23=1,5,0)+IF('[1]ΚΑΤΑΧΩΡΗΣΗ'!S23=1,2,0)+IF('[1]ΚΑΤΑΧΩΡΗΣΗ'!T23=1,1,0))</f>
      </c>
      <c r="P25" s="25">
        <f t="shared" si="0"/>
        <v>0.82</v>
      </c>
    </row>
    <row r="26" spans="1:16" ht="15">
      <c r="A26" s="10">
        <v>25</v>
      </c>
      <c r="B26" s="10" t="str">
        <f>'[1]ΚΑΤΑΧΩΡΗΣΗ'!A2</f>
        <v>ΤΣΙΑΟΥΣΗ</v>
      </c>
      <c r="C26" s="10" t="str">
        <f>'[1]ΚΑΤΑΧΩΡΗΣΗ'!B2</f>
        <v>ΑΝΝΑ</v>
      </c>
      <c r="D26" s="26" t="str">
        <f>IF('[1]ΚΑΤΑΧΩΡΗΣΗ'!C2=1,"NAI","OXI")</f>
        <v>NAI</v>
      </c>
      <c r="E26" s="26" t="str">
        <f>IF('[1]ΚΑΤΑΧΩΡΗΣΗ'!D2=1,"NAI","OXI")</f>
        <v>OXI</v>
      </c>
      <c r="F26" s="26" t="str">
        <f>IF('[1]ΚΑΤΑΧΩΡΗΣΗ'!E2=1,"NAI","OXI")</f>
        <v>OXI</v>
      </c>
      <c r="G26" s="21">
        <f>IF(ISBLANK('[1]ΚΑΤΑΧΩΡΗΣΗ'!F2),0,ROUND(('[1]ΚΑΤΑΧΩΡΗΣΗ'!F2-5)/2,2))</f>
        <v>0.68</v>
      </c>
      <c r="H26" s="21">
        <f>IF(('[1]ΚΑΤΑΧΩΡΗΣΗ'!G2=1),6,"")</f>
      </c>
      <c r="I26" s="21">
        <f>IF(('[1]ΚΑΤΑΧΩΡΗΣΗ'!H2=1),3,"")</f>
      </c>
      <c r="J26" s="21">
        <f>IF(('[1]ΚΑΤΑΧΩΡΗΣΗ'!I2=1),4,"")</f>
      </c>
      <c r="K26" s="21">
        <f>IF(('[1]ΚΑΤΑΧΩΡΗΣΗ'!J2=1),2,"")</f>
      </c>
      <c r="L26" s="22">
        <f>IF(('[1]ΚΑΤΑΧΩΡΗΣΗ'!K2=1),0.5,"")</f>
      </c>
      <c r="M26" s="23">
        <f>IF(ISBLANK('[1]ΚΑΤΑΧΩΡΗΣΗ'!L2),"",'[1]ΚΑΤΑΧΩΡΗΣΗ'!L2)</f>
      </c>
      <c r="N26" s="23">
        <f>IF(ISBLANK('[1]ΚΑΤΑΧΩΡΗΣΗ'!M2),"",'[1]ΚΑΤΑΧΩΡΗΣΗ'!M2)</f>
      </c>
      <c r="O26" s="24">
        <f>IF((IF('[1]ΚΑΤΑΧΩΡΗΣΗ'!N2=1,3,0)+IF('[1]ΚΑΤΑΧΩΡΗΣΗ'!O2=1,4,0)+IF('[1]ΚΑΤΑΧΩΡΗΣΗ'!P2=1,2,0)+IF('[1]ΚΑΤΑΧΩΡΗΣΗ'!Q2=1,3,0)+IF('[1]ΚΑΤΑΧΩΡΗΣΗ'!R2=1,5,0)+IF('[1]ΚΑΤΑΧΩΡΗΣΗ'!S2=1,2,0)+IF('[1]ΚΑΤΑΧΩΡΗΣΗ'!T2=1,1,0)=0),"",IF('[1]ΚΑΤΑΧΩΡΗΣΗ'!N2=1,3,0)+IF('[1]ΚΑΤΑΧΩΡΗΣΗ'!O2=1,4,0)+IF('[1]ΚΑΤΑΧΩΡΗΣΗ'!P2=1,2,0)+IF('[1]ΚΑΤΑΧΩΡΗΣΗ'!Q2=1,3,0)+IF('[1]ΚΑΤΑΧΩΡΗΣΗ'!R2=1,5,0)+IF('[1]ΚΑΤΑΧΩΡΗΣΗ'!S2=1,2,0)+IF('[1]ΚΑΤΑΧΩΡΗΣΗ'!T2=1,1,0))</f>
      </c>
      <c r="P26" s="25">
        <f t="shared" si="0"/>
        <v>0.68</v>
      </c>
    </row>
    <row r="27" spans="1:16" ht="15">
      <c r="A27" s="10">
        <v>26</v>
      </c>
      <c r="B27" s="10" t="str">
        <f>'[1]ΚΑΤΑΧΩΡΗΣΗ'!A31</f>
        <v>ΒΛΑΧΟΥ</v>
      </c>
      <c r="C27" s="10" t="str">
        <f>'[1]ΚΑΤΑΧΩΡΗΣΗ'!B31</f>
        <v>ΣΤΕΛΛΑ</v>
      </c>
      <c r="D27" s="26" t="str">
        <f>IF('[1]ΚΑΤΑΧΩΡΗΣΗ'!C31=1,"NAI","OXI")</f>
        <v>NAI</v>
      </c>
      <c r="E27" s="26" t="str">
        <f>IF('[1]ΚΑΤΑΧΩΡΗΣΗ'!D31=1,"NAI","OXI")</f>
        <v>OXI</v>
      </c>
      <c r="F27" s="26" t="str">
        <f>IF('[1]ΚΑΤΑΧΩΡΗΣΗ'!E31=1,"NAI","OXI")</f>
        <v>OXI</v>
      </c>
      <c r="G27" s="21">
        <f>IF(ISBLANK('[1]ΚΑΤΑΧΩΡΗΣΗ'!F31),0,ROUND(('[1]ΚΑΤΑΧΩΡΗΣΗ'!F31-5)/2,2))</f>
        <v>0.68</v>
      </c>
      <c r="H27" s="21">
        <f>IF(('[1]ΚΑΤΑΧΩΡΗΣΗ'!G31=1),6,"")</f>
      </c>
      <c r="I27" s="21">
        <f>IF(('[1]ΚΑΤΑΧΩΡΗΣΗ'!H31=1),3,"")</f>
      </c>
      <c r="J27" s="21">
        <f>IF(('[1]ΚΑΤΑΧΩΡΗΣΗ'!I31=1),4,"")</f>
      </c>
      <c r="K27" s="21">
        <f>IF(('[1]ΚΑΤΑΧΩΡΗΣΗ'!J31=1),2,"")</f>
      </c>
      <c r="L27" s="22">
        <f>IF(('[1]ΚΑΤΑΧΩΡΗΣΗ'!K31=1),0.5,"")</f>
      </c>
      <c r="M27" s="23">
        <f>IF(ISBLANK('[1]ΚΑΤΑΧΩΡΗΣΗ'!L31),"",'[1]ΚΑΤΑΧΩΡΗΣΗ'!L31)</f>
      </c>
      <c r="N27" s="23">
        <f>IF(ISBLANK('[1]ΚΑΤΑΧΩΡΗΣΗ'!M31),"",'[1]ΚΑΤΑΧΩΡΗΣΗ'!M31)</f>
      </c>
      <c r="O27" s="24">
        <f>IF((IF('[1]ΚΑΤΑΧΩΡΗΣΗ'!N31=1,3,0)+IF('[1]ΚΑΤΑΧΩΡΗΣΗ'!O31=1,4,0)+IF('[1]ΚΑΤΑΧΩΡΗΣΗ'!P31=1,2,0)+IF('[1]ΚΑΤΑΧΩΡΗΣΗ'!Q31=1,3,0)+IF('[1]ΚΑΤΑΧΩΡΗΣΗ'!R31=1,5,0)+IF('[1]ΚΑΤΑΧΩΡΗΣΗ'!S31=1,2,0)+IF('[1]ΚΑΤΑΧΩΡΗΣΗ'!T31=1,1,0)=0),"",IF('[1]ΚΑΤΑΧΩΡΗΣΗ'!N31=1,3,0)+IF('[1]ΚΑΤΑΧΩΡΗΣΗ'!O31=1,4,0)+IF('[1]ΚΑΤΑΧΩΡΗΣΗ'!P31=1,2,0)+IF('[1]ΚΑΤΑΧΩΡΗΣΗ'!Q31=1,3,0)+IF('[1]ΚΑΤΑΧΩΡΗΣΗ'!R31=1,5,0)+IF('[1]ΚΑΤΑΧΩΡΗΣΗ'!S31=1,2,0)+IF('[1]ΚΑΤΑΧΩΡΗΣΗ'!T31=1,1,0))</f>
      </c>
      <c r="P27" s="25">
        <f t="shared" si="0"/>
        <v>0.68</v>
      </c>
    </row>
    <row r="28" spans="1:16" ht="15">
      <c r="A28" s="10">
        <v>27</v>
      </c>
      <c r="B28" s="10" t="str">
        <f>'[1]ΚΑΤΑΧΩΡΗΣΗ'!A13</f>
        <v>ΚΑΡΑΝΤΟΥ</v>
      </c>
      <c r="C28" s="10" t="str">
        <f>'[1]ΚΑΤΑΧΩΡΗΣΗ'!B13</f>
        <v>ΑΓΓΕΛΙΚΗ</v>
      </c>
      <c r="D28" s="26" t="str">
        <f>IF('[1]ΚΑΤΑΧΩΡΗΣΗ'!C13=1,"NAI","OXI")</f>
        <v>NAI</v>
      </c>
      <c r="E28" s="26" t="str">
        <f>IF('[1]ΚΑΤΑΧΩΡΗΣΗ'!D13=1,"NAI","OXI")</f>
        <v>OXI</v>
      </c>
      <c r="F28" s="26" t="str">
        <f>IF('[1]ΚΑΤΑΧΩΡΗΣΗ'!E13=1,"NAI","OXI")</f>
        <v>OXI</v>
      </c>
      <c r="G28" s="21">
        <f>IF(ISBLANK('[1]ΚΑΤΑΧΩΡΗΣΗ'!F13),0,ROUND(('[1]ΚΑΤΑΧΩΡΗΣΗ'!F13-5)/2,2))</f>
        <v>0.63</v>
      </c>
      <c r="H28" s="21">
        <f>IF(('[1]ΚΑΤΑΧΩΡΗΣΗ'!G13=1),6,"")</f>
      </c>
      <c r="I28" s="21">
        <f>IF(('[1]ΚΑΤΑΧΩΡΗΣΗ'!H13=1),3,"")</f>
      </c>
      <c r="J28" s="21">
        <f>IF(('[1]ΚΑΤΑΧΩΡΗΣΗ'!I13=1),4,"")</f>
      </c>
      <c r="K28" s="21">
        <f>IF(('[1]ΚΑΤΑΧΩΡΗΣΗ'!J13=1),2,"")</f>
      </c>
      <c r="L28" s="22">
        <f>IF(('[1]ΚΑΤΑΧΩΡΗΣΗ'!K13=1),0.5,"")</f>
      </c>
      <c r="M28" s="23">
        <f>IF(ISBLANK('[1]ΚΑΤΑΧΩΡΗΣΗ'!L13),"",'[1]ΚΑΤΑΧΩΡΗΣΗ'!L13)</f>
      </c>
      <c r="N28" s="23">
        <f>IF(ISBLANK('[1]ΚΑΤΑΧΩΡΗΣΗ'!M13),"",'[1]ΚΑΤΑΧΩΡΗΣΗ'!M13)</f>
      </c>
      <c r="O28" s="24">
        <f>IF((IF('[1]ΚΑΤΑΧΩΡΗΣΗ'!N13=1,3,0)+IF('[1]ΚΑΤΑΧΩΡΗΣΗ'!O13=1,4,0)+IF('[1]ΚΑΤΑΧΩΡΗΣΗ'!P13=1,2,0)+IF('[1]ΚΑΤΑΧΩΡΗΣΗ'!Q13=1,3,0)+IF('[1]ΚΑΤΑΧΩΡΗΣΗ'!R13=1,5,0)+IF('[1]ΚΑΤΑΧΩΡΗΣΗ'!S13=1,2,0)+IF('[1]ΚΑΤΑΧΩΡΗΣΗ'!T13=1,1,0)=0),"",IF('[1]ΚΑΤΑΧΩΡΗΣΗ'!N13=1,3,0)+IF('[1]ΚΑΤΑΧΩΡΗΣΗ'!O13=1,4,0)+IF('[1]ΚΑΤΑΧΩΡΗΣΗ'!P13=1,2,0)+IF('[1]ΚΑΤΑΧΩΡΗΣΗ'!Q13=1,3,0)+IF('[1]ΚΑΤΑΧΩΡΗΣΗ'!R13=1,5,0)+IF('[1]ΚΑΤΑΧΩΡΗΣΗ'!S13=1,2,0)+IF('[1]ΚΑΤΑΧΩΡΗΣΗ'!T13=1,1,0))</f>
      </c>
      <c r="P28" s="25">
        <f t="shared" si="0"/>
        <v>0.63</v>
      </c>
    </row>
    <row r="29" spans="1:16" ht="15">
      <c r="A29" s="10">
        <v>28</v>
      </c>
      <c r="B29" s="10" t="str">
        <f>'[1]ΚΑΤΑΧΩΡΗΣΗ'!A34</f>
        <v>ΚΙΤΣΟΥ</v>
      </c>
      <c r="C29" s="10" t="str">
        <f>'[1]ΚΑΤΑΧΩΡΗΣΗ'!B34</f>
        <v>ΣΟΦΙΑ</v>
      </c>
      <c r="D29" s="26" t="str">
        <f>IF('[1]ΚΑΤΑΧΩΡΗΣΗ'!C34=1,"NAI","OXI")</f>
        <v>NAI</v>
      </c>
      <c r="E29" s="26" t="str">
        <f>IF('[1]ΚΑΤΑΧΩΡΗΣΗ'!D34=1,"NAI","OXI")</f>
        <v>OXI</v>
      </c>
      <c r="F29" s="26" t="str">
        <f>IF('[1]ΚΑΤΑΧΩΡΗΣΗ'!E34=1,"NAI","OXI")</f>
        <v>OXI</v>
      </c>
      <c r="G29" s="21">
        <f>IF(ISBLANK('[1]ΚΑΤΑΧΩΡΗΣΗ'!F34),0,ROUND(('[1]ΚΑΤΑΧΩΡΗΣΗ'!F34-5)/2,2))</f>
        <v>0.62</v>
      </c>
      <c r="H29" s="21">
        <f>IF(('[1]ΚΑΤΑΧΩΡΗΣΗ'!G34=1),6,"")</f>
      </c>
      <c r="I29" s="21">
        <f>IF(('[1]ΚΑΤΑΧΩΡΗΣΗ'!H34=1),3,"")</f>
      </c>
      <c r="J29" s="21">
        <f>IF(('[1]ΚΑΤΑΧΩΡΗΣΗ'!I34=1),4,"")</f>
      </c>
      <c r="K29" s="21">
        <f>IF(('[1]ΚΑΤΑΧΩΡΗΣΗ'!J34=1),2,"")</f>
      </c>
      <c r="L29" s="22">
        <f>IF(('[1]ΚΑΤΑΧΩΡΗΣΗ'!K34=1),0.5,"")</f>
      </c>
      <c r="M29" s="23">
        <f>IF(ISBLANK('[1]ΚΑΤΑΧΩΡΗΣΗ'!L34),"",'[1]ΚΑΤΑΧΩΡΗΣΗ'!L34)</f>
      </c>
      <c r="N29" s="23">
        <f>IF(ISBLANK('[1]ΚΑΤΑΧΩΡΗΣΗ'!M34),"",'[1]ΚΑΤΑΧΩΡΗΣΗ'!M34)</f>
      </c>
      <c r="O29" s="24">
        <f>IF((IF('[1]ΚΑΤΑΧΩΡΗΣΗ'!N34=1,3,0)+IF('[1]ΚΑΤΑΧΩΡΗΣΗ'!O34=1,4,0)+IF('[1]ΚΑΤΑΧΩΡΗΣΗ'!P34=1,2,0)+IF('[1]ΚΑΤΑΧΩΡΗΣΗ'!Q34=1,3,0)+IF('[1]ΚΑΤΑΧΩΡΗΣΗ'!R34=1,5,0)+IF('[1]ΚΑΤΑΧΩΡΗΣΗ'!S34=1,2,0)+IF('[1]ΚΑΤΑΧΩΡΗΣΗ'!T34=1,1,0)=0),"",IF('[1]ΚΑΤΑΧΩΡΗΣΗ'!N34=1,3,0)+IF('[1]ΚΑΤΑΧΩΡΗΣΗ'!O34=1,4,0)+IF('[1]ΚΑΤΑΧΩΡΗΣΗ'!P34=1,2,0)+IF('[1]ΚΑΤΑΧΩΡΗΣΗ'!Q34=1,3,0)+IF('[1]ΚΑΤΑΧΩΡΗΣΗ'!R34=1,5,0)+IF('[1]ΚΑΤΑΧΩΡΗΣΗ'!S34=1,2,0)+IF('[1]ΚΑΤΑΧΩΡΗΣΗ'!T34=1,1,0))</f>
      </c>
      <c r="P29" s="25">
        <f t="shared" si="0"/>
        <v>0.62</v>
      </c>
    </row>
    <row r="30" spans="1:16" ht="15">
      <c r="A30" s="10">
        <v>29</v>
      </c>
      <c r="B30" s="10" t="str">
        <f>'[1]ΚΑΤΑΧΩΡΗΣΗ'!A8</f>
        <v>ΤΑΣΙΩΝΗ</v>
      </c>
      <c r="C30" s="10" t="str">
        <f>'[1]ΚΑΤΑΧΩΡΗΣΗ'!B8</f>
        <v>ΠΟΛΥΞΕΝΗ</v>
      </c>
      <c r="D30" s="26" t="str">
        <f>IF('[1]ΚΑΤΑΧΩΡΗΣΗ'!C8=1,"NAI","OXI")</f>
        <v>NAI</v>
      </c>
      <c r="E30" s="26" t="str">
        <f>IF('[1]ΚΑΤΑΧΩΡΗΣΗ'!D8=1,"NAI","OXI")</f>
        <v>OXI</v>
      </c>
      <c r="F30" s="26" t="str">
        <f>IF('[1]ΚΑΤΑΧΩΡΗΣΗ'!E8=1,"NAI","OXI")</f>
        <v>OXI</v>
      </c>
      <c r="G30" s="21">
        <f>IF(ISBLANK('[1]ΚΑΤΑΧΩΡΗΣΗ'!F8),0,ROUND(('[1]ΚΑΤΑΧΩΡΗΣΗ'!F8-5)/2,2))</f>
        <v>0.6</v>
      </c>
      <c r="H30" s="21">
        <f>IF(('[1]ΚΑΤΑΧΩΡΗΣΗ'!G8=1),6,"")</f>
      </c>
      <c r="I30" s="21">
        <f>IF(('[1]ΚΑΤΑΧΩΡΗΣΗ'!H8=1),3,"")</f>
      </c>
      <c r="J30" s="21">
        <f>IF(('[1]ΚΑΤΑΧΩΡΗΣΗ'!I8=1),4,"")</f>
      </c>
      <c r="K30" s="21">
        <f>IF(('[1]ΚΑΤΑΧΩΡΗΣΗ'!J8=1),2,"")</f>
      </c>
      <c r="L30" s="22">
        <f>IF(('[1]ΚΑΤΑΧΩΡΗΣΗ'!K8=1),0.5,"")</f>
      </c>
      <c r="M30" s="23">
        <f>IF(ISBLANK('[1]ΚΑΤΑΧΩΡΗΣΗ'!L8),"",'[1]ΚΑΤΑΧΩΡΗΣΗ'!L8)</f>
      </c>
      <c r="N30" s="23">
        <f>IF(ISBLANK('[1]ΚΑΤΑΧΩΡΗΣΗ'!M8),"",'[1]ΚΑΤΑΧΩΡΗΣΗ'!M8)</f>
      </c>
      <c r="O30" s="24">
        <f>IF((IF('[1]ΚΑΤΑΧΩΡΗΣΗ'!N8=1,3,0)+IF('[1]ΚΑΤΑΧΩΡΗΣΗ'!O8=1,4,0)+IF('[1]ΚΑΤΑΧΩΡΗΣΗ'!P8=1,2,0)+IF('[1]ΚΑΤΑΧΩΡΗΣΗ'!Q8=1,3,0)+IF('[1]ΚΑΤΑΧΩΡΗΣΗ'!R8=1,5,0)+IF('[1]ΚΑΤΑΧΩΡΗΣΗ'!S8=1,2,0)+IF('[1]ΚΑΤΑΧΩΡΗΣΗ'!T8=1,1,0)=0),"",IF('[1]ΚΑΤΑΧΩΡΗΣΗ'!N8=1,3,0)+IF('[1]ΚΑΤΑΧΩΡΗΣΗ'!O8=1,4,0)+IF('[1]ΚΑΤΑΧΩΡΗΣΗ'!P8=1,2,0)+IF('[1]ΚΑΤΑΧΩΡΗΣΗ'!Q8=1,3,0)+IF('[1]ΚΑΤΑΧΩΡΗΣΗ'!R8=1,5,0)+IF('[1]ΚΑΤΑΧΩΡΗΣΗ'!S8=1,2,0)+IF('[1]ΚΑΤΑΧΩΡΗΣΗ'!T8=1,1,0))</f>
      </c>
      <c r="P30" s="25">
        <f t="shared" si="0"/>
        <v>0.6</v>
      </c>
    </row>
    <row r="31" spans="1:16" ht="15">
      <c r="A31" s="10">
        <v>30</v>
      </c>
      <c r="B31" s="10" t="str">
        <f>'[1]ΚΑΤΑΧΩΡΗΣΗ'!A39</f>
        <v>ΛΑΜΠΡΟΠΟΥΛΟΣ</v>
      </c>
      <c r="C31" s="10" t="str">
        <f>'[1]ΚΑΤΑΧΩΡΗΣΗ'!B39</f>
        <v>ΔΗΜΗΤΡΙΟΣ</v>
      </c>
      <c r="D31" s="26" t="str">
        <f>IF('[1]ΚΑΤΑΧΩΡΗΣΗ'!C39=1,"NAI","OXI")</f>
        <v>NAI</v>
      </c>
      <c r="E31" s="26" t="str">
        <f>IF('[1]ΚΑΤΑΧΩΡΗΣΗ'!D39=1,"NAI","OXI")</f>
        <v>OXI</v>
      </c>
      <c r="F31" s="26" t="str">
        <f>IF('[1]ΚΑΤΑΧΩΡΗΣΗ'!E39=1,"NAI","OXI")</f>
        <v>OXI</v>
      </c>
      <c r="G31" s="21">
        <f>IF(ISBLANK('[1]ΚΑΤΑΧΩΡΗΣΗ'!F39),0,ROUND(('[1]ΚΑΤΑΧΩΡΗΣΗ'!F39-5)/2,2))</f>
        <v>0.51</v>
      </c>
      <c r="H31" s="21">
        <f>IF(('[1]ΚΑΤΑΧΩΡΗΣΗ'!G39=1),6,"")</f>
      </c>
      <c r="I31" s="21">
        <f>IF(('[1]ΚΑΤΑΧΩΡΗΣΗ'!H39=1),3,"")</f>
      </c>
      <c r="J31" s="21">
        <f>IF(('[1]ΚΑΤΑΧΩΡΗΣΗ'!I39=1),4,"")</f>
      </c>
      <c r="K31" s="21">
        <f>IF(('[1]ΚΑΤΑΧΩΡΗΣΗ'!J39=1),2,"")</f>
      </c>
      <c r="L31" s="22">
        <f>IF(('[1]ΚΑΤΑΧΩΡΗΣΗ'!K39=1),0.5,"")</f>
      </c>
      <c r="M31" s="23">
        <f>IF(ISBLANK('[1]ΚΑΤΑΧΩΡΗΣΗ'!L39),"",'[1]ΚΑΤΑΧΩΡΗΣΗ'!L39)</f>
      </c>
      <c r="N31" s="23">
        <f>IF(ISBLANK('[1]ΚΑΤΑΧΩΡΗΣΗ'!M39),"",'[1]ΚΑΤΑΧΩΡΗΣΗ'!M39)</f>
      </c>
      <c r="O31" s="24">
        <f>IF((IF('[1]ΚΑΤΑΧΩΡΗΣΗ'!N39=1,3,0)+IF('[1]ΚΑΤΑΧΩΡΗΣΗ'!O39=1,4,0)+IF('[1]ΚΑΤΑΧΩΡΗΣΗ'!P39=1,2,0)+IF('[1]ΚΑΤΑΧΩΡΗΣΗ'!Q39=1,3,0)+IF('[1]ΚΑΤΑΧΩΡΗΣΗ'!R39=1,5,0)+IF('[1]ΚΑΤΑΧΩΡΗΣΗ'!S39=1,2,0)+IF('[1]ΚΑΤΑΧΩΡΗΣΗ'!T39=1,1,0)=0),"",IF('[1]ΚΑΤΑΧΩΡΗΣΗ'!N39=1,3,0)+IF('[1]ΚΑΤΑΧΩΡΗΣΗ'!O39=1,4,0)+IF('[1]ΚΑΤΑΧΩΡΗΣΗ'!P39=1,2,0)+IF('[1]ΚΑΤΑΧΩΡΗΣΗ'!Q39=1,3,0)+IF('[1]ΚΑΤΑΧΩΡΗΣΗ'!R39=1,5,0)+IF('[1]ΚΑΤΑΧΩΡΗΣΗ'!S39=1,2,0)+IF('[1]ΚΑΤΑΧΩΡΗΣΗ'!T39=1,1,0))</f>
      </c>
      <c r="P31" s="25">
        <f t="shared" si="0"/>
        <v>0.51</v>
      </c>
    </row>
    <row r="32" spans="1:16" ht="15">
      <c r="A32" s="10">
        <v>31</v>
      </c>
      <c r="B32" s="10" t="str">
        <f>'[1]ΚΑΤΑΧΩΡΗΣΗ'!A22</f>
        <v>ΚΥΡΙΑΚΟΠΟΥΛΟΥ</v>
      </c>
      <c r="C32" s="10" t="str">
        <f>'[1]ΚΑΤΑΧΩΡΗΣΗ'!B22</f>
        <v>ΑΝΑΣΤΑΣΙΑ</v>
      </c>
      <c r="D32" s="26" t="str">
        <f>IF('[1]ΚΑΤΑΧΩΡΗΣΗ'!C22=1,"NAI","OXI")</f>
        <v>OXI</v>
      </c>
      <c r="E32" s="26" t="str">
        <f>IF('[1]ΚΑΤΑΧΩΡΗΣΗ'!D22=1,"NAI","OXI")</f>
        <v>OXI</v>
      </c>
      <c r="F32" s="26" t="str">
        <f>IF('[1]ΚΑΤΑΧΩΡΗΣΗ'!E22=1,"NAI","OXI")</f>
        <v>OXI</v>
      </c>
      <c r="G32" s="21">
        <f>IF(ISBLANK('[1]ΚΑΤΑΧΩΡΗΣΗ'!F22),0,ROUND(('[1]ΚΑΤΑΧΩΡΗΣΗ'!F22-5)/2,2))</f>
        <v>0.89</v>
      </c>
      <c r="H32" s="21">
        <f>IF(('[1]ΚΑΤΑΧΩΡΗΣΗ'!G22=1),6,"")</f>
      </c>
      <c r="I32" s="21">
        <f>IF(('[1]ΚΑΤΑΧΩΡΗΣΗ'!H22=1),3,"")</f>
      </c>
      <c r="J32" s="21">
        <f>IF(('[1]ΚΑΤΑΧΩΡΗΣΗ'!I22=1),4,"")</f>
      </c>
      <c r="K32" s="21">
        <f>IF(('[1]ΚΑΤΑΧΩΡΗΣΗ'!J22=1),2,"")</f>
      </c>
      <c r="L32" s="22">
        <f>IF(('[1]ΚΑΤΑΧΩΡΗΣΗ'!K22=1),0.5,"")</f>
      </c>
      <c r="M32" s="23">
        <f>IF(ISBLANK('[1]ΚΑΤΑΧΩΡΗΣΗ'!L22),"",'[1]ΚΑΤΑΧΩΡΗΣΗ'!L22)</f>
        <v>0.5</v>
      </c>
      <c r="N32" s="23">
        <f>IF(ISBLANK('[1]ΚΑΤΑΧΩΡΗΣΗ'!M22),"",'[1]ΚΑΤΑΧΩΡΗΣΗ'!M22)</f>
      </c>
      <c r="O32" s="24">
        <f>IF((IF('[1]ΚΑΤΑΧΩΡΗΣΗ'!N22=1,3,0)+IF('[1]ΚΑΤΑΧΩΡΗΣΗ'!O22=1,4,0)+IF('[1]ΚΑΤΑΧΩΡΗΣΗ'!P22=1,2,0)+IF('[1]ΚΑΤΑΧΩΡΗΣΗ'!Q22=1,3,0)+IF('[1]ΚΑΤΑΧΩΡΗΣΗ'!R22=1,5,0)+IF('[1]ΚΑΤΑΧΩΡΗΣΗ'!S22=1,2,0)+IF('[1]ΚΑΤΑΧΩΡΗΣΗ'!T22=1,1,0)=0),"",IF('[1]ΚΑΤΑΧΩΡΗΣΗ'!N22=1,3,0)+IF('[1]ΚΑΤΑΧΩΡΗΣΗ'!O22=1,4,0)+IF('[1]ΚΑΤΑΧΩΡΗΣΗ'!P22=1,2,0)+IF('[1]ΚΑΤΑΧΩΡΗΣΗ'!Q22=1,3,0)+IF('[1]ΚΑΤΑΧΩΡΗΣΗ'!R22=1,5,0)+IF('[1]ΚΑΤΑΧΩΡΗΣΗ'!S22=1,2,0)+IF('[1]ΚΑΤΑΧΩΡΗΣΗ'!T22=1,1,0))</f>
        <v>5</v>
      </c>
      <c r="P32" s="25">
        <f t="shared" si="0"/>
        <v>6.390000000000001</v>
      </c>
    </row>
    <row r="33" spans="1:16" ht="15">
      <c r="A33" s="10">
        <v>32</v>
      </c>
      <c r="B33" s="10" t="str">
        <f>'[1]ΚΑΤΑΧΩΡΗΣΗ'!A20</f>
        <v>ΛΑΧΑΝΟΠΟΥΛΟΥ</v>
      </c>
      <c r="C33" s="10" t="str">
        <f>'[1]ΚΑΤΑΧΩΡΗΣΗ'!B20</f>
        <v>ΕΥΘΥΜΙΑ</v>
      </c>
      <c r="D33" s="26" t="str">
        <f>IF('[1]ΚΑΤΑΧΩΡΗΣΗ'!C20=1,"NAI","OXI")</f>
        <v>OXI</v>
      </c>
      <c r="E33" s="26" t="str">
        <f>IF('[1]ΚΑΤΑΧΩΡΗΣΗ'!D20=1,"NAI","OXI")</f>
        <v>OXI</v>
      </c>
      <c r="F33" s="26" t="str">
        <f>IF('[1]ΚΑΤΑΧΩΡΗΣΗ'!E20=1,"NAI","OXI")</f>
        <v>OXI</v>
      </c>
      <c r="G33" s="21">
        <f>IF(ISBLANK('[1]ΚΑΤΑΧΩΡΗΣΗ'!F20),0,ROUND(('[1]ΚΑΤΑΧΩΡΗΣΗ'!F20-5)/2,2))</f>
        <v>0.97</v>
      </c>
      <c r="H33" s="21">
        <f>IF(('[1]ΚΑΤΑΧΩΡΗΣΗ'!G20=1),6,"")</f>
      </c>
      <c r="I33" s="21">
        <f>IF(('[1]ΚΑΤΑΧΩΡΗΣΗ'!H20=1),3,"")</f>
      </c>
      <c r="J33" s="21">
        <f>IF(('[1]ΚΑΤΑΧΩΡΗΣΗ'!I20=1),4,"")</f>
      </c>
      <c r="K33" s="21">
        <f>IF(('[1]ΚΑΤΑΧΩΡΗΣΗ'!J20=1),2,"")</f>
      </c>
      <c r="L33" s="22">
        <f>IF(('[1]ΚΑΤΑΧΩΡΗΣΗ'!K20=1),0.5,"")</f>
      </c>
      <c r="M33" s="23">
        <f>IF(ISBLANK('[1]ΚΑΤΑΧΩΡΗΣΗ'!L20),"",'[1]ΚΑΤΑΧΩΡΗΣΗ'!L20)</f>
        <v>3</v>
      </c>
      <c r="N33" s="23">
        <f>IF(ISBLANK('[1]ΚΑΤΑΧΩΡΗΣΗ'!M20),"",'[1]ΚΑΤΑΧΩΡΗΣΗ'!M20)</f>
      </c>
      <c r="O33" s="24">
        <f>IF((IF('[1]ΚΑΤΑΧΩΡΗΣΗ'!N20=1,3,0)+IF('[1]ΚΑΤΑΧΩΡΗΣΗ'!O20=1,4,0)+IF('[1]ΚΑΤΑΧΩΡΗΣΗ'!P20=1,2,0)+IF('[1]ΚΑΤΑΧΩΡΗΣΗ'!Q20=1,3,0)+IF('[1]ΚΑΤΑΧΩΡΗΣΗ'!R20=1,5,0)+IF('[1]ΚΑΤΑΧΩΡΗΣΗ'!S20=1,2,0)+IF('[1]ΚΑΤΑΧΩΡΗΣΗ'!T20=1,1,0)=0),"",IF('[1]ΚΑΤΑΧΩΡΗΣΗ'!N20=1,3,0)+IF('[1]ΚΑΤΑΧΩΡΗΣΗ'!O20=1,4,0)+IF('[1]ΚΑΤΑΧΩΡΗΣΗ'!P20=1,2,0)+IF('[1]ΚΑΤΑΧΩΡΗΣΗ'!Q20=1,3,0)+IF('[1]ΚΑΤΑΧΩΡΗΣΗ'!R20=1,5,0)+IF('[1]ΚΑΤΑΧΩΡΗΣΗ'!S20=1,2,0)+IF('[1]ΚΑΤΑΧΩΡΗΣΗ'!T20=1,1,0))</f>
      </c>
      <c r="P33" s="25">
        <f t="shared" si="0"/>
        <v>3.9699999999999998</v>
      </c>
    </row>
    <row r="34" spans="1:16" ht="15">
      <c r="A34" s="10">
        <v>33</v>
      </c>
      <c r="B34" s="10" t="str">
        <f>'[1]ΚΑΤΑΧΩΡΗΣΗ'!A27</f>
        <v>ΠΑΠΑΔΟΠΟΥΛΟΥ</v>
      </c>
      <c r="C34" s="10" t="str">
        <f>'[1]ΚΑΤΑΧΩΡΗΣΗ'!B27</f>
        <v>ΓΛΥΚΕΡΙΑ</v>
      </c>
      <c r="D34" s="26" t="str">
        <f>IF('[1]ΚΑΤΑΧΩΡΗΣΗ'!C27=1,"NAI","OXI")</f>
        <v>OXI</v>
      </c>
      <c r="E34" s="26" t="str">
        <f>IF('[1]ΚΑΤΑΧΩΡΗΣΗ'!D27=1,"NAI","OXI")</f>
        <v>OXI</v>
      </c>
      <c r="F34" s="26" t="str">
        <f>IF('[1]ΚΑΤΑΧΩΡΗΣΗ'!E27=1,"NAI","OXI")</f>
        <v>OXI</v>
      </c>
      <c r="G34" s="21">
        <f>IF(ISBLANK('[1]ΚΑΤΑΧΩΡΗΣΗ'!F27),0,ROUND(('[1]ΚΑΤΑΧΩΡΗΣΗ'!F27-5)/2,2))</f>
        <v>1.05</v>
      </c>
      <c r="H34" s="21">
        <f>IF(('[1]ΚΑΤΑΧΩΡΗΣΗ'!G27=1),6,"")</f>
      </c>
      <c r="I34" s="21">
        <f>IF(('[1]ΚΑΤΑΧΩΡΗΣΗ'!H27=1),3,"")</f>
      </c>
      <c r="J34" s="21">
        <f>IF(('[1]ΚΑΤΑΧΩΡΗΣΗ'!I27=1),4,"")</f>
      </c>
      <c r="K34" s="21">
        <f>IF(('[1]ΚΑΤΑΧΩΡΗΣΗ'!J27=1),2,"")</f>
      </c>
      <c r="L34" s="22">
        <f>IF(('[1]ΚΑΤΑΧΩΡΗΣΗ'!K27=1),0.5,"")</f>
        <v>0.5</v>
      </c>
      <c r="M34" s="23">
        <f>IF(ISBLANK('[1]ΚΑΤΑΧΩΡΗΣΗ'!L27),"",'[1]ΚΑΤΑΧΩΡΗΣΗ'!L27)</f>
        <v>2</v>
      </c>
      <c r="N34" s="23">
        <f>IF(ISBLANK('[1]ΚΑΤΑΧΩΡΗΣΗ'!M27),"",'[1]ΚΑΤΑΧΩΡΗΣΗ'!M27)</f>
      </c>
      <c r="O34" s="24">
        <f>IF((IF('[1]ΚΑΤΑΧΩΡΗΣΗ'!N27=1,3,0)+IF('[1]ΚΑΤΑΧΩΡΗΣΗ'!O27=1,4,0)+IF('[1]ΚΑΤΑΧΩΡΗΣΗ'!P27=1,2,0)+IF('[1]ΚΑΤΑΧΩΡΗΣΗ'!Q27=1,3,0)+IF('[1]ΚΑΤΑΧΩΡΗΣΗ'!R27=1,5,0)+IF('[1]ΚΑΤΑΧΩΡΗΣΗ'!S27=1,2,0)+IF('[1]ΚΑΤΑΧΩΡΗΣΗ'!T27=1,1,0)=0),"",IF('[1]ΚΑΤΑΧΩΡΗΣΗ'!N27=1,3,0)+IF('[1]ΚΑΤΑΧΩΡΗΣΗ'!O27=1,4,0)+IF('[1]ΚΑΤΑΧΩΡΗΣΗ'!P27=1,2,0)+IF('[1]ΚΑΤΑΧΩΡΗΣΗ'!Q27=1,3,0)+IF('[1]ΚΑΤΑΧΩΡΗΣΗ'!R27=1,5,0)+IF('[1]ΚΑΤΑΧΩΡΗΣΗ'!S27=1,2,0)+IF('[1]ΚΑΤΑΧΩΡΗΣΗ'!T27=1,1,0))</f>
      </c>
      <c r="P34" s="25">
        <f t="shared" si="0"/>
        <v>3.55</v>
      </c>
    </row>
    <row r="35" spans="1:16" ht="15">
      <c r="A35" s="10">
        <v>34</v>
      </c>
      <c r="B35" s="10" t="str">
        <f>'[1]ΚΑΤΑΧΩΡΗΣΗ'!A28</f>
        <v>ΠΑΤΣΙΝΑΚΙΔΗΣ</v>
      </c>
      <c r="C35" s="10" t="str">
        <f>'[1]ΚΑΤΑΧΩΡΗΣΗ'!B28</f>
        <v>ΗΛΙΑΣ</v>
      </c>
      <c r="D35" s="26" t="str">
        <f>IF('[1]ΚΑΤΑΧΩΡΗΣΗ'!C28=1,"NAI","OXI")</f>
        <v>OXI</v>
      </c>
      <c r="E35" s="26" t="str">
        <f>IF('[1]ΚΑΤΑΧΩΡΗΣΗ'!D28=1,"NAI","OXI")</f>
        <v>OXI</v>
      </c>
      <c r="F35" s="26" t="str">
        <f>IF('[1]ΚΑΤΑΧΩΡΗΣΗ'!E28=1,"NAI","OXI")</f>
        <v>OXI</v>
      </c>
      <c r="G35" s="21">
        <f>IF(ISBLANK('[1]ΚΑΤΑΧΩΡΗΣΗ'!F28),0,ROUND(('[1]ΚΑΤΑΧΩΡΗΣΗ'!F28-5)/2,2))</f>
        <v>0.63</v>
      </c>
      <c r="H35" s="21">
        <f>IF(('[1]ΚΑΤΑΧΩΡΗΣΗ'!G28=1),6,"")</f>
      </c>
      <c r="I35" s="21">
        <f>IF(('[1]ΚΑΤΑΧΩΡΗΣΗ'!H28=1),3,"")</f>
      </c>
      <c r="J35" s="21">
        <f>IF(('[1]ΚΑΤΑΧΩΡΗΣΗ'!I28=1),4,"")</f>
      </c>
      <c r="K35" s="21">
        <f>IF(('[1]ΚΑΤΑΧΩΡΗΣΗ'!J28=1),2,"")</f>
      </c>
      <c r="L35" s="22">
        <f>IF(('[1]ΚΑΤΑΧΩΡΗΣΗ'!K28=1),0.5,"")</f>
      </c>
      <c r="M35" s="23">
        <f>IF(ISBLANK('[1]ΚΑΤΑΧΩΡΗΣΗ'!L28),"",'[1]ΚΑΤΑΧΩΡΗΣΗ'!L28)</f>
        <v>1</v>
      </c>
      <c r="N35" s="23">
        <f>IF(ISBLANK('[1]ΚΑΤΑΧΩΡΗΣΗ'!M28),"",'[1]ΚΑΤΑΧΩΡΗΣΗ'!M28)</f>
      </c>
      <c r="O35" s="24">
        <f>IF((IF('[1]ΚΑΤΑΧΩΡΗΣΗ'!N28=1,3,0)+IF('[1]ΚΑΤΑΧΩΡΗΣΗ'!O28=1,4,0)+IF('[1]ΚΑΤΑΧΩΡΗΣΗ'!P28=1,2,0)+IF('[1]ΚΑΤΑΧΩΡΗΣΗ'!Q28=1,3,0)+IF('[1]ΚΑΤΑΧΩΡΗΣΗ'!R28=1,5,0)+IF('[1]ΚΑΤΑΧΩΡΗΣΗ'!S28=1,2,0)+IF('[1]ΚΑΤΑΧΩΡΗΣΗ'!T28=1,1,0)=0),"",IF('[1]ΚΑΤΑΧΩΡΗΣΗ'!N28=1,3,0)+IF('[1]ΚΑΤΑΧΩΡΗΣΗ'!O28=1,4,0)+IF('[1]ΚΑΤΑΧΩΡΗΣΗ'!P28=1,2,0)+IF('[1]ΚΑΤΑΧΩΡΗΣΗ'!Q28=1,3,0)+IF('[1]ΚΑΤΑΧΩΡΗΣΗ'!R28=1,5,0)+IF('[1]ΚΑΤΑΧΩΡΗΣΗ'!S28=1,2,0)+IF('[1]ΚΑΤΑΧΩΡΗΣΗ'!T28=1,1,0))</f>
      </c>
      <c r="P35" s="25">
        <f t="shared" si="0"/>
        <v>1.63</v>
      </c>
    </row>
    <row r="36" spans="1:16" ht="15">
      <c r="A36" s="10">
        <v>35</v>
      </c>
      <c r="B36" s="10" t="str">
        <f>'[1]ΚΑΤΑΧΩΡΗΣΗ'!A26</f>
        <v>ΚΩΤΤΑ</v>
      </c>
      <c r="C36" s="10" t="str">
        <f>'[1]ΚΑΤΑΧΩΡΗΣΗ'!B26</f>
        <v>ΜΑΚΕΔΟΝΙΑ</v>
      </c>
      <c r="D36" s="26" t="str">
        <f>IF('[1]ΚΑΤΑΧΩΡΗΣΗ'!C26=1,"NAI","OXI")</f>
        <v>OXI</v>
      </c>
      <c r="E36" s="26" t="str">
        <f>IF('[1]ΚΑΤΑΧΩΡΗΣΗ'!D26=1,"NAI","OXI")</f>
        <v>OXI</v>
      </c>
      <c r="F36" s="26" t="str">
        <f>IF('[1]ΚΑΤΑΧΩΡΗΣΗ'!E26=1,"NAI","OXI")</f>
        <v>OXI</v>
      </c>
      <c r="G36" s="21">
        <f>IF(ISBLANK('[1]ΚΑΤΑΧΩΡΗΣΗ'!F26),0,ROUND(('[1]ΚΑΤΑΧΩΡΗΣΗ'!F26-5)/2,2))</f>
        <v>1.1</v>
      </c>
      <c r="H36" s="21">
        <f>IF(('[1]ΚΑΤΑΧΩΡΗΣΗ'!G26=1),6,"")</f>
      </c>
      <c r="I36" s="21">
        <f>IF(('[1]ΚΑΤΑΧΩΡΗΣΗ'!H26=1),3,"")</f>
      </c>
      <c r="J36" s="21">
        <f>IF(('[1]ΚΑΤΑΧΩΡΗΣΗ'!I26=1),4,"")</f>
      </c>
      <c r="K36" s="21">
        <f>IF(('[1]ΚΑΤΑΧΩΡΗΣΗ'!J26=1),2,"")</f>
      </c>
      <c r="L36" s="22">
        <f>IF(('[1]ΚΑΤΑΧΩΡΗΣΗ'!K26=1),0.5,"")</f>
      </c>
      <c r="M36" s="23">
        <f>IF(ISBLANK('[1]ΚΑΤΑΧΩΡΗΣΗ'!L26),"",'[1]ΚΑΤΑΧΩΡΗΣΗ'!L26)</f>
        <v>0.5</v>
      </c>
      <c r="N36" s="23">
        <f>IF(ISBLANK('[1]ΚΑΤΑΧΩΡΗΣΗ'!M26),"",'[1]ΚΑΤΑΧΩΡΗΣΗ'!M26)</f>
      </c>
      <c r="O36" s="24">
        <f>IF((IF('[1]ΚΑΤΑΧΩΡΗΣΗ'!N26=1,3,0)+IF('[1]ΚΑΤΑΧΩΡΗΣΗ'!O26=1,4,0)+IF('[1]ΚΑΤΑΧΩΡΗΣΗ'!P26=1,2,0)+IF('[1]ΚΑΤΑΧΩΡΗΣΗ'!Q26=1,3,0)+IF('[1]ΚΑΤΑΧΩΡΗΣΗ'!R26=1,5,0)+IF('[1]ΚΑΤΑΧΩΡΗΣΗ'!S26=1,2,0)+IF('[1]ΚΑΤΑΧΩΡΗΣΗ'!T26=1,1,0)=0),"",IF('[1]ΚΑΤΑΧΩΡΗΣΗ'!N26=1,3,0)+IF('[1]ΚΑΤΑΧΩΡΗΣΗ'!O26=1,4,0)+IF('[1]ΚΑΤΑΧΩΡΗΣΗ'!P26=1,2,0)+IF('[1]ΚΑΤΑΧΩΡΗΣΗ'!Q26=1,3,0)+IF('[1]ΚΑΤΑΧΩΡΗΣΗ'!R26=1,5,0)+IF('[1]ΚΑΤΑΧΩΡΗΣΗ'!S26=1,2,0)+IF('[1]ΚΑΤΑΧΩΡΗΣΗ'!T26=1,1,0))</f>
      </c>
      <c r="P36" s="25">
        <f t="shared" si="0"/>
        <v>1.6</v>
      </c>
    </row>
    <row r="37" spans="1:16" ht="15">
      <c r="A37" s="10">
        <v>36</v>
      </c>
      <c r="B37" s="10" t="str">
        <f>'[1]ΚΑΤΑΧΩΡΗΣΗ'!A21</f>
        <v>ΖΑΧΟΥ </v>
      </c>
      <c r="C37" s="10" t="str">
        <f>'[1]ΚΑΤΑΧΩΡΗΣΗ'!B21</f>
        <v>ΚΩΝΣΤΑΝΤΙΝΙΑ</v>
      </c>
      <c r="D37" s="26" t="str">
        <f>IF('[1]ΚΑΤΑΧΩΡΗΣΗ'!C21=1,"NAI","OXI")</f>
        <v>OXI</v>
      </c>
      <c r="E37" s="26" t="str">
        <f>IF('[1]ΚΑΤΑΧΩΡΗΣΗ'!D21=1,"NAI","OXI")</f>
        <v>OXI</v>
      </c>
      <c r="F37" s="26" t="str">
        <f>IF('[1]ΚΑΤΑΧΩΡΗΣΗ'!E21=1,"NAI","OXI")</f>
        <v>OXI</v>
      </c>
      <c r="G37" s="21">
        <f>IF(ISBLANK('[1]ΚΑΤΑΧΩΡΗΣΗ'!F21),0,ROUND(('[1]ΚΑΤΑΧΩΡΗΣΗ'!F21-5)/2,2))</f>
        <v>1.41</v>
      </c>
      <c r="H37" s="21">
        <f>IF(('[1]ΚΑΤΑΧΩΡΗΣΗ'!G21=1),6,"")</f>
      </c>
      <c r="I37" s="21">
        <f>IF(('[1]ΚΑΤΑΧΩΡΗΣΗ'!H21=1),3,"")</f>
      </c>
      <c r="J37" s="21">
        <f>IF(('[1]ΚΑΤΑΧΩΡΗΣΗ'!I21=1),4,"")</f>
      </c>
      <c r="K37" s="21">
        <f>IF(('[1]ΚΑΤΑΧΩΡΗΣΗ'!J21=1),2,"")</f>
      </c>
      <c r="L37" s="22">
        <f>IF(('[1]ΚΑΤΑΧΩΡΗΣΗ'!K21=1),0.5,"")</f>
      </c>
      <c r="M37" s="23">
        <f>IF(ISBLANK('[1]ΚΑΤΑΧΩΡΗΣΗ'!L21),"",'[1]ΚΑΤΑΧΩΡΗΣΗ'!L21)</f>
      </c>
      <c r="N37" s="23">
        <f>IF(ISBLANK('[1]ΚΑΤΑΧΩΡΗΣΗ'!M21),"",'[1]ΚΑΤΑΧΩΡΗΣΗ'!M21)</f>
      </c>
      <c r="O37" s="24">
        <f>IF((IF('[1]ΚΑΤΑΧΩΡΗΣΗ'!N21=1,3,0)+IF('[1]ΚΑΤΑΧΩΡΗΣΗ'!O21=1,4,0)+IF('[1]ΚΑΤΑΧΩΡΗΣΗ'!P21=1,2,0)+IF('[1]ΚΑΤΑΧΩΡΗΣΗ'!Q21=1,3,0)+IF('[1]ΚΑΤΑΧΩΡΗΣΗ'!R21=1,5,0)+IF('[1]ΚΑΤΑΧΩΡΗΣΗ'!S21=1,2,0)+IF('[1]ΚΑΤΑΧΩΡΗΣΗ'!T21=1,1,0)=0),"",IF('[1]ΚΑΤΑΧΩΡΗΣΗ'!N21=1,3,0)+IF('[1]ΚΑΤΑΧΩΡΗΣΗ'!O21=1,4,0)+IF('[1]ΚΑΤΑΧΩΡΗΣΗ'!P21=1,2,0)+IF('[1]ΚΑΤΑΧΩΡΗΣΗ'!Q21=1,3,0)+IF('[1]ΚΑΤΑΧΩΡΗΣΗ'!R21=1,5,0)+IF('[1]ΚΑΤΑΧΩΡΗΣΗ'!S21=1,2,0)+IF('[1]ΚΑΤΑΧΩΡΗΣΗ'!T21=1,1,0))</f>
      </c>
      <c r="P37" s="25">
        <f t="shared" si="0"/>
        <v>1.41</v>
      </c>
    </row>
    <row r="38" spans="1:16" ht="15">
      <c r="A38" s="10">
        <v>37</v>
      </c>
      <c r="B38" s="10" t="str">
        <f>'[1]ΚΑΤΑΧΩΡΗΣΗ'!A42</f>
        <v>ΣΟΥΛΙΔΟΥ</v>
      </c>
      <c r="C38" s="10" t="str">
        <f>'[1]ΚΑΤΑΧΩΡΗΣΗ'!B42</f>
        <v>ΜΑΡΓΑΡΙΤΑ</v>
      </c>
      <c r="D38" s="26" t="str">
        <f>IF('[1]ΚΑΤΑΧΩΡΗΣΗ'!C42=1,"NAI","OXI")</f>
        <v>OXI</v>
      </c>
      <c r="E38" s="26" t="str">
        <f>IF('[1]ΚΑΤΑΧΩΡΗΣΗ'!D42=1,"NAI","OXI")</f>
        <v>OXI</v>
      </c>
      <c r="F38" s="26" t="str">
        <f>IF('[1]ΚΑΤΑΧΩΡΗΣΗ'!E42=1,"NAI","OXI")</f>
        <v>OXI</v>
      </c>
      <c r="G38" s="21">
        <f>IF(ISBLANK('[1]ΚΑΤΑΧΩΡΗΣΗ'!F42),0,ROUND(('[1]ΚΑΤΑΧΩΡΗΣΗ'!F42-5)/2,2))</f>
        <v>1.36</v>
      </c>
      <c r="H38" s="21">
        <f>IF(('[1]ΚΑΤΑΧΩΡΗΣΗ'!G42=1),6,"")</f>
      </c>
      <c r="I38" s="21">
        <f>IF(('[1]ΚΑΤΑΧΩΡΗΣΗ'!H42=1),3,"")</f>
      </c>
      <c r="J38" s="21">
        <f>IF(('[1]ΚΑΤΑΧΩΡΗΣΗ'!I42=1),4,"")</f>
      </c>
      <c r="K38" s="21">
        <f>IF(('[1]ΚΑΤΑΧΩΡΗΣΗ'!J42=1),2,"")</f>
      </c>
      <c r="L38" s="22">
        <f>IF(('[1]ΚΑΤΑΧΩΡΗΣΗ'!K42=1),0.5,"")</f>
      </c>
      <c r="M38" s="23">
        <f>IF(ISBLANK('[1]ΚΑΤΑΧΩΡΗΣΗ'!L42),"",'[1]ΚΑΤΑΧΩΡΗΣΗ'!L42)</f>
      </c>
      <c r="N38" s="23">
        <f>IF(ISBLANK('[1]ΚΑΤΑΧΩΡΗΣΗ'!M42),"",'[1]ΚΑΤΑΧΩΡΗΣΗ'!M42)</f>
      </c>
      <c r="O38" s="24">
        <f>IF((IF('[1]ΚΑΤΑΧΩΡΗΣΗ'!N42=1,3,0)+IF('[1]ΚΑΤΑΧΩΡΗΣΗ'!O42=1,4,0)+IF('[1]ΚΑΤΑΧΩΡΗΣΗ'!P42=1,2,0)+IF('[1]ΚΑΤΑΧΩΡΗΣΗ'!Q42=1,3,0)+IF('[1]ΚΑΤΑΧΩΡΗΣΗ'!R42=1,5,0)+IF('[1]ΚΑΤΑΧΩΡΗΣΗ'!S42=1,2,0)+IF('[1]ΚΑΤΑΧΩΡΗΣΗ'!T42=1,1,0)=0),"",IF('[1]ΚΑΤΑΧΩΡΗΣΗ'!N42=1,3,0)+IF('[1]ΚΑΤΑΧΩΡΗΣΗ'!O42=1,4,0)+IF('[1]ΚΑΤΑΧΩΡΗΣΗ'!P42=1,2,0)+IF('[1]ΚΑΤΑΧΩΡΗΣΗ'!Q42=1,3,0)+IF('[1]ΚΑΤΑΧΩΡΗΣΗ'!R42=1,5,0)+IF('[1]ΚΑΤΑΧΩΡΗΣΗ'!S42=1,2,0)+IF('[1]ΚΑΤΑΧΩΡΗΣΗ'!T42=1,1,0))</f>
      </c>
      <c r="P38" s="25">
        <f t="shared" si="0"/>
        <v>1.36</v>
      </c>
    </row>
    <row r="39" spans="1:16" ht="15">
      <c r="A39" s="10">
        <v>38</v>
      </c>
      <c r="B39" s="10" t="str">
        <f>'[1]ΚΑΤΑΧΩΡΗΣΗ'!A29</f>
        <v>ΤΣΙΑΡΑ</v>
      </c>
      <c r="C39" s="10" t="str">
        <f>'[1]ΚΑΤΑΧΩΡΗΣΗ'!B29</f>
        <v>ΑΙΚΑΤΕΡΙΝΗ</v>
      </c>
      <c r="D39" s="26" t="str">
        <f>IF('[1]ΚΑΤΑΧΩΡΗΣΗ'!C29=1,"NAI","OXI")</f>
        <v>OXI</v>
      </c>
      <c r="E39" s="26" t="str">
        <f>IF('[1]ΚΑΤΑΧΩΡΗΣΗ'!D29=1,"NAI","OXI")</f>
        <v>OXI</v>
      </c>
      <c r="F39" s="26" t="str">
        <f>IF('[1]ΚΑΤΑΧΩΡΗΣΗ'!E29=1,"NAI","OXI")</f>
        <v>OXI</v>
      </c>
      <c r="G39" s="21">
        <f>IF(ISBLANK('[1]ΚΑΤΑΧΩΡΗΣΗ'!F29),0,ROUND(('[1]ΚΑΤΑΧΩΡΗΣΗ'!F29-5)/2,2))</f>
        <v>1.1</v>
      </c>
      <c r="H39" s="21">
        <f>IF(('[1]ΚΑΤΑΧΩΡΗΣΗ'!G29=1),6,"")</f>
      </c>
      <c r="I39" s="21">
        <f>IF(('[1]ΚΑΤΑΧΩΡΗΣΗ'!H29=1),3,"")</f>
      </c>
      <c r="J39" s="21">
        <f>IF(('[1]ΚΑΤΑΧΩΡΗΣΗ'!I29=1),4,"")</f>
      </c>
      <c r="K39" s="21">
        <f>IF(('[1]ΚΑΤΑΧΩΡΗΣΗ'!J29=1),2,"")</f>
      </c>
      <c r="L39" s="22">
        <f>IF(('[1]ΚΑΤΑΧΩΡΗΣΗ'!K29=1),0.5,"")</f>
      </c>
      <c r="M39" s="23">
        <f>IF(ISBLANK('[1]ΚΑΤΑΧΩΡΗΣΗ'!L29),"",'[1]ΚΑΤΑΧΩΡΗΣΗ'!L29)</f>
      </c>
      <c r="N39" s="23">
        <f>IF(ISBLANK('[1]ΚΑΤΑΧΩΡΗΣΗ'!M29),"",'[1]ΚΑΤΑΧΩΡΗΣΗ'!M29)</f>
        <v>0.2</v>
      </c>
      <c r="O39" s="24">
        <f>IF((IF('[1]ΚΑΤΑΧΩΡΗΣΗ'!N29=1,3,0)+IF('[1]ΚΑΤΑΧΩΡΗΣΗ'!O29=1,4,0)+IF('[1]ΚΑΤΑΧΩΡΗΣΗ'!P29=1,2,0)+IF('[1]ΚΑΤΑΧΩΡΗΣΗ'!Q29=1,3,0)+IF('[1]ΚΑΤΑΧΩΡΗΣΗ'!R29=1,5,0)+IF('[1]ΚΑΤΑΧΩΡΗΣΗ'!S29=1,2,0)+IF('[1]ΚΑΤΑΧΩΡΗΣΗ'!T29=1,1,0)=0),"",IF('[1]ΚΑΤΑΧΩΡΗΣΗ'!N29=1,3,0)+IF('[1]ΚΑΤΑΧΩΡΗΣΗ'!O29=1,4,0)+IF('[1]ΚΑΤΑΧΩΡΗΣΗ'!P29=1,2,0)+IF('[1]ΚΑΤΑΧΩΡΗΣΗ'!Q29=1,3,0)+IF('[1]ΚΑΤΑΧΩΡΗΣΗ'!R29=1,5,0)+IF('[1]ΚΑΤΑΧΩΡΗΣΗ'!S29=1,2,0)+IF('[1]ΚΑΤΑΧΩΡΗΣΗ'!T29=1,1,0))</f>
      </c>
      <c r="P39" s="25">
        <f t="shared" si="0"/>
        <v>1.3</v>
      </c>
    </row>
    <row r="40" spans="1:16" ht="15">
      <c r="A40" s="10">
        <v>39</v>
      </c>
      <c r="B40" s="10" t="str">
        <f>'[1]ΚΑΤΑΧΩΡΗΣΗ'!A43</f>
        <v>ΚΩΣΤΟΠΟΥΛΟΥ</v>
      </c>
      <c r="C40" s="10" t="str">
        <f>'[1]ΚΑΤΑΧΩΡΗΣΗ'!B43</f>
        <v>ΑΘΑΝΑΣΙΑ</v>
      </c>
      <c r="D40" s="26" t="str">
        <f>IF('[1]ΚΑΤΑΧΩΡΗΣΗ'!C43=1,"NAI","OXI")</f>
        <v>OXI</v>
      </c>
      <c r="E40" s="26" t="str">
        <f>IF('[1]ΚΑΤΑΧΩΡΗΣΗ'!D43=1,"NAI","OXI")</f>
        <v>OXI</v>
      </c>
      <c r="F40" s="26" t="str">
        <f>IF('[1]ΚΑΤΑΧΩΡΗΣΗ'!E43=1,"NAI","OXI")</f>
        <v>OXI</v>
      </c>
      <c r="G40" s="21">
        <f>IF(ISBLANK('[1]ΚΑΤΑΧΩΡΗΣΗ'!F43),0,ROUND(('[1]ΚΑΤΑΧΩΡΗΣΗ'!F43-5)/2,2))</f>
        <v>1.19</v>
      </c>
      <c r="H40" s="21">
        <f>IF(('[1]ΚΑΤΑΧΩΡΗΣΗ'!G43=1),6,"")</f>
      </c>
      <c r="I40" s="21">
        <f>IF(('[1]ΚΑΤΑΧΩΡΗΣΗ'!H43=1),3,"")</f>
      </c>
      <c r="J40" s="21">
        <f>IF(('[1]ΚΑΤΑΧΩΡΗΣΗ'!I43=1),4,"")</f>
      </c>
      <c r="K40" s="21">
        <f>IF(('[1]ΚΑΤΑΧΩΡΗΣΗ'!J43=1),2,"")</f>
      </c>
      <c r="L40" s="22">
        <f>IF(('[1]ΚΑΤΑΧΩΡΗΣΗ'!K43=1),0.5,"")</f>
      </c>
      <c r="M40" s="23">
        <f>IF(ISBLANK('[1]ΚΑΤΑΧΩΡΗΣΗ'!L43),"",'[1]ΚΑΤΑΧΩΡΗΣΗ'!L43)</f>
      </c>
      <c r="N40" s="23">
        <f>IF(ISBLANK('[1]ΚΑΤΑΧΩΡΗΣΗ'!M43),"",'[1]ΚΑΤΑΧΩΡΗΣΗ'!M43)</f>
      </c>
      <c r="O40" s="24">
        <f>IF((IF('[1]ΚΑΤΑΧΩΡΗΣΗ'!N43=1,3,0)+IF('[1]ΚΑΤΑΧΩΡΗΣΗ'!O43=1,4,0)+IF('[1]ΚΑΤΑΧΩΡΗΣΗ'!P43=1,2,0)+IF('[1]ΚΑΤΑΧΩΡΗΣΗ'!Q43=1,3,0)+IF('[1]ΚΑΤΑΧΩΡΗΣΗ'!R43=1,5,0)+IF('[1]ΚΑΤΑΧΩΡΗΣΗ'!S43=1,2,0)+IF('[1]ΚΑΤΑΧΩΡΗΣΗ'!T43=1,1,0)=0),"",IF('[1]ΚΑΤΑΧΩΡΗΣΗ'!N43=1,3,0)+IF('[1]ΚΑΤΑΧΩΡΗΣΗ'!O43=1,4,0)+IF('[1]ΚΑΤΑΧΩΡΗΣΗ'!P43=1,2,0)+IF('[1]ΚΑΤΑΧΩΡΗΣΗ'!Q43=1,3,0)+IF('[1]ΚΑΤΑΧΩΡΗΣΗ'!R43=1,5,0)+IF('[1]ΚΑΤΑΧΩΡΗΣΗ'!S43=1,2,0)+IF('[1]ΚΑΤΑΧΩΡΗΣΗ'!T43=1,1,0))</f>
      </c>
      <c r="P40" s="25">
        <f t="shared" si="0"/>
        <v>1.19</v>
      </c>
    </row>
    <row r="41" spans="1:16" ht="15">
      <c r="A41" s="10">
        <v>40</v>
      </c>
      <c r="B41" s="10" t="str">
        <f>'[1]ΚΑΤΑΧΩΡΗΣΗ'!A40</f>
        <v>ΣΥΓΚΕΛΑΚΗ </v>
      </c>
      <c r="C41" s="10" t="str">
        <f>'[1]ΚΑΤΑΧΩΡΗΣΗ'!B40</f>
        <v>ΑΛΕΞΑΝΔΡΑ</v>
      </c>
      <c r="D41" s="26" t="str">
        <f>IF('[1]ΚΑΤΑΧΩΡΗΣΗ'!C40=1,"NAI","OXI")</f>
        <v>OXI</v>
      </c>
      <c r="E41" s="26" t="str">
        <f>IF('[1]ΚΑΤΑΧΩΡΗΣΗ'!D40=1,"NAI","OXI")</f>
        <v>OXI</v>
      </c>
      <c r="F41" s="26" t="str">
        <f>IF('[1]ΚΑΤΑΧΩΡΗΣΗ'!E40=1,"NAI","OXI")</f>
        <v>OXI</v>
      </c>
      <c r="G41" s="21">
        <f>IF(ISBLANK('[1]ΚΑΤΑΧΩΡΗΣΗ'!F40),0,ROUND(('[1]ΚΑΤΑΧΩΡΗΣΗ'!F40-5)/2,2))</f>
        <v>1.15</v>
      </c>
      <c r="H41" s="21">
        <f>IF(('[1]ΚΑΤΑΧΩΡΗΣΗ'!G40=1),6,"")</f>
      </c>
      <c r="I41" s="21">
        <f>IF(('[1]ΚΑΤΑΧΩΡΗΣΗ'!H40=1),3,"")</f>
      </c>
      <c r="J41" s="21">
        <f>IF(('[1]ΚΑΤΑΧΩΡΗΣΗ'!I40=1),4,"")</f>
      </c>
      <c r="K41" s="21">
        <f>IF(('[1]ΚΑΤΑΧΩΡΗΣΗ'!J40=1),2,"")</f>
      </c>
      <c r="L41" s="22">
        <f>IF(('[1]ΚΑΤΑΧΩΡΗΣΗ'!K40=1),0.5,"")</f>
      </c>
      <c r="M41" s="23">
        <f>IF(ISBLANK('[1]ΚΑΤΑΧΩΡΗΣΗ'!L40),"",'[1]ΚΑΤΑΧΩΡΗΣΗ'!L40)</f>
      </c>
      <c r="N41" s="23">
        <f>IF(ISBLANK('[1]ΚΑΤΑΧΩΡΗΣΗ'!M40),"",'[1]ΚΑΤΑΧΩΡΗΣΗ'!M40)</f>
      </c>
      <c r="O41" s="24">
        <f>IF((IF('[1]ΚΑΤΑΧΩΡΗΣΗ'!N40=1,3,0)+IF('[1]ΚΑΤΑΧΩΡΗΣΗ'!O40=1,4,0)+IF('[1]ΚΑΤΑΧΩΡΗΣΗ'!P40=1,2,0)+IF('[1]ΚΑΤΑΧΩΡΗΣΗ'!Q40=1,3,0)+IF('[1]ΚΑΤΑΧΩΡΗΣΗ'!R40=1,5,0)+IF('[1]ΚΑΤΑΧΩΡΗΣΗ'!S40=1,2,0)+IF('[1]ΚΑΤΑΧΩΡΗΣΗ'!T40=1,1,0)=0),"",IF('[1]ΚΑΤΑΧΩΡΗΣΗ'!N40=1,3,0)+IF('[1]ΚΑΤΑΧΩΡΗΣΗ'!O40=1,4,0)+IF('[1]ΚΑΤΑΧΩΡΗΣΗ'!P40=1,2,0)+IF('[1]ΚΑΤΑΧΩΡΗΣΗ'!Q40=1,3,0)+IF('[1]ΚΑΤΑΧΩΡΗΣΗ'!R40=1,5,0)+IF('[1]ΚΑΤΑΧΩΡΗΣΗ'!S40=1,2,0)+IF('[1]ΚΑΤΑΧΩΡΗΣΗ'!T40=1,1,0))</f>
      </c>
      <c r="P41" s="25">
        <f t="shared" si="0"/>
        <v>1.15</v>
      </c>
    </row>
    <row r="42" spans="1:16" ht="15">
      <c r="A42" s="10">
        <v>41</v>
      </c>
      <c r="B42" s="10" t="str">
        <f>'[1]ΚΑΤΑΧΩΡΗΣΗ'!A41</f>
        <v>ΜΙΣΙΟΥ</v>
      </c>
      <c r="C42" s="10" t="str">
        <f>'[1]ΚΑΤΑΧΩΡΗΣΗ'!B41</f>
        <v>ΜΑΡΙΑ</v>
      </c>
      <c r="D42" s="26" t="str">
        <f>IF('[1]ΚΑΤΑΧΩΡΗΣΗ'!C41=1,"NAI","OXI")</f>
        <v>OXI</v>
      </c>
      <c r="E42" s="26" t="str">
        <f>IF('[1]ΚΑΤΑΧΩΡΗΣΗ'!D41=1,"NAI","OXI")</f>
        <v>OXI</v>
      </c>
      <c r="F42" s="26" t="str">
        <f>IF('[1]ΚΑΤΑΧΩΡΗΣΗ'!E41=1,"NAI","OXI")</f>
        <v>OXI</v>
      </c>
      <c r="G42" s="21">
        <f>IF(ISBLANK('[1]ΚΑΤΑΧΩΡΗΣΗ'!F41),0,ROUND(('[1]ΚΑΤΑΧΩΡΗΣΗ'!F41-5)/2,2))</f>
        <v>0.95</v>
      </c>
      <c r="H42" s="21">
        <f>IF(('[1]ΚΑΤΑΧΩΡΗΣΗ'!G41=1),6,"")</f>
      </c>
      <c r="I42" s="21">
        <f>IF(('[1]ΚΑΤΑΧΩΡΗΣΗ'!H41=1),3,"")</f>
      </c>
      <c r="J42" s="21">
        <f>IF(('[1]ΚΑΤΑΧΩΡΗΣΗ'!I41=1),4,"")</f>
      </c>
      <c r="K42" s="21">
        <f>IF(('[1]ΚΑΤΑΧΩΡΗΣΗ'!J41=1),2,"")</f>
      </c>
      <c r="L42" s="22">
        <f>IF(('[1]ΚΑΤΑΧΩΡΗΣΗ'!K41=1),0.5,"")</f>
      </c>
      <c r="M42" s="23">
        <f>IF(ISBLANK('[1]ΚΑΤΑΧΩΡΗΣΗ'!L41),"",'[1]ΚΑΤΑΧΩΡΗΣΗ'!L41)</f>
      </c>
      <c r="N42" s="23">
        <f>IF(ISBLANK('[1]ΚΑΤΑΧΩΡΗΣΗ'!M41),"",'[1]ΚΑΤΑΧΩΡΗΣΗ'!M41)</f>
      </c>
      <c r="O42" s="24">
        <f>IF((IF('[1]ΚΑΤΑΧΩΡΗΣΗ'!N41=1,3,0)+IF('[1]ΚΑΤΑΧΩΡΗΣΗ'!O41=1,4,0)+IF('[1]ΚΑΤΑΧΩΡΗΣΗ'!P41=1,2,0)+IF('[1]ΚΑΤΑΧΩΡΗΣΗ'!Q41=1,3,0)+IF('[1]ΚΑΤΑΧΩΡΗΣΗ'!R41=1,5,0)+IF('[1]ΚΑΤΑΧΩΡΗΣΗ'!S41=1,2,0)+IF('[1]ΚΑΤΑΧΩΡΗΣΗ'!T41=1,1,0)=0),"",IF('[1]ΚΑΤΑΧΩΡΗΣΗ'!N41=1,3,0)+IF('[1]ΚΑΤΑΧΩΡΗΣΗ'!O41=1,4,0)+IF('[1]ΚΑΤΑΧΩΡΗΣΗ'!P41=1,2,0)+IF('[1]ΚΑΤΑΧΩΡΗΣΗ'!Q41=1,3,0)+IF('[1]ΚΑΤΑΧΩΡΗΣΗ'!R41=1,5,0)+IF('[1]ΚΑΤΑΧΩΡΗΣΗ'!S41=1,2,0)+IF('[1]ΚΑΤΑΧΩΡΗΣΗ'!T41=1,1,0))</f>
      </c>
      <c r="P42" s="25">
        <f t="shared" si="0"/>
        <v>0.95</v>
      </c>
    </row>
    <row r="43" spans="1:16" ht="15">
      <c r="A43" s="10">
        <v>42</v>
      </c>
      <c r="B43" s="10" t="str">
        <f>'[1]ΚΑΤΑΧΩΡΗΣΗ'!A25</f>
        <v>ΚΟΛΛΑΡΗ</v>
      </c>
      <c r="C43" s="10" t="str">
        <f>'[1]ΚΑΤΑΧΩΡΗΣΗ'!B25</f>
        <v>ΙΩΑΝΝΑ</v>
      </c>
      <c r="D43" s="26" t="str">
        <f>IF('[1]ΚΑΤΑΧΩΡΗΣΗ'!C25=1,"NAI","OXI")</f>
        <v>OXI</v>
      </c>
      <c r="E43" s="26" t="str">
        <f>IF('[1]ΚΑΤΑΧΩΡΗΣΗ'!D25=1,"NAI","OXI")</f>
        <v>OXI</v>
      </c>
      <c r="F43" s="26" t="str">
        <f>IF('[1]ΚΑΤΑΧΩΡΗΣΗ'!E25=1,"NAI","OXI")</f>
        <v>OXI</v>
      </c>
      <c r="G43" s="21">
        <f>IF(ISBLANK('[1]ΚΑΤΑΧΩΡΗΣΗ'!F25),0,ROUND(('[1]ΚΑΤΑΧΩΡΗΣΗ'!F25-5)/2,2))</f>
        <v>0.78</v>
      </c>
      <c r="H43" s="21">
        <f>IF(('[1]ΚΑΤΑΧΩΡΗΣΗ'!G25=1),6,"")</f>
      </c>
      <c r="I43" s="21">
        <f>IF(('[1]ΚΑΤΑΧΩΡΗΣΗ'!H25=1),3,"")</f>
      </c>
      <c r="J43" s="21">
        <f>IF(('[1]ΚΑΤΑΧΩΡΗΣΗ'!I25=1),4,"")</f>
      </c>
      <c r="K43" s="21">
        <f>IF(('[1]ΚΑΤΑΧΩΡΗΣΗ'!J25=1),2,"")</f>
      </c>
      <c r="L43" s="22">
        <f>IF(('[1]ΚΑΤΑΧΩΡΗΣΗ'!K25=1),0.5,"")</f>
      </c>
      <c r="M43" s="23">
        <f>IF(ISBLANK('[1]ΚΑΤΑΧΩΡΗΣΗ'!L25),"",'[1]ΚΑΤΑΧΩΡΗΣΗ'!L25)</f>
      </c>
      <c r="N43" s="23">
        <f>IF(ISBLANK('[1]ΚΑΤΑΧΩΡΗΣΗ'!M25),"",'[1]ΚΑΤΑΧΩΡΗΣΗ'!M25)</f>
      </c>
      <c r="O43" s="24">
        <f>IF((IF('[1]ΚΑΤΑΧΩΡΗΣΗ'!N25=1,3,0)+IF('[1]ΚΑΤΑΧΩΡΗΣΗ'!O25=1,4,0)+IF('[1]ΚΑΤΑΧΩΡΗΣΗ'!P25=1,2,0)+IF('[1]ΚΑΤΑΧΩΡΗΣΗ'!Q25=1,3,0)+IF('[1]ΚΑΤΑΧΩΡΗΣΗ'!R25=1,5,0)+IF('[1]ΚΑΤΑΧΩΡΗΣΗ'!S25=1,2,0)+IF('[1]ΚΑΤΑΧΩΡΗΣΗ'!T25=1,1,0)=0),"",IF('[1]ΚΑΤΑΧΩΡΗΣΗ'!N25=1,3,0)+IF('[1]ΚΑΤΑΧΩΡΗΣΗ'!O25=1,4,0)+IF('[1]ΚΑΤΑΧΩΡΗΣΗ'!P25=1,2,0)+IF('[1]ΚΑΤΑΧΩΡΗΣΗ'!Q25=1,3,0)+IF('[1]ΚΑΤΑΧΩΡΗΣΗ'!R25=1,5,0)+IF('[1]ΚΑΤΑΧΩΡΗΣΗ'!S25=1,2,0)+IF('[1]ΚΑΤΑΧΩΡΗΣΗ'!T25=1,1,0))</f>
      </c>
      <c r="P43" s="25">
        <f t="shared" si="0"/>
        <v>0.78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I10" sqref="I10"/>
    </sheetView>
  </sheetViews>
  <sheetFormatPr defaultColWidth="13.7109375" defaultRowHeight="15"/>
  <cols>
    <col min="1" max="1" width="4.421875" style="0" bestFit="1" customWidth="1"/>
    <col min="2" max="2" width="18.421875" style="0" bestFit="1" customWidth="1"/>
    <col min="3" max="3" width="16.421875" style="0" bestFit="1" customWidth="1"/>
    <col min="4" max="4" width="6.57421875" style="0" bestFit="1" customWidth="1"/>
    <col min="5" max="5" width="4.28125" style="0" bestFit="1" customWidth="1"/>
    <col min="6" max="6" width="4.140625" style="0" bestFit="1" customWidth="1"/>
    <col min="7" max="7" width="11.8515625" style="0" bestFit="1" customWidth="1"/>
    <col min="8" max="9" width="13.421875" style="0" bestFit="1" customWidth="1"/>
    <col min="10" max="10" width="15.28125" style="0" bestFit="1" customWidth="1"/>
    <col min="11" max="11" width="15.28125" style="0" customWidth="1"/>
    <col min="12" max="14" width="13.7109375" style="0" customWidth="1"/>
    <col min="15" max="15" width="11.421875" style="0" bestFit="1" customWidth="1"/>
    <col min="16" max="16" width="8.7109375" style="0" bestFit="1" customWidth="1"/>
  </cols>
  <sheetData>
    <row r="1" spans="1:16" ht="90.75" thickBot="1">
      <c r="A1" s="11" t="s">
        <v>14</v>
      </c>
      <c r="B1" s="11" t="s">
        <v>15</v>
      </c>
      <c r="C1" s="1" t="s">
        <v>0</v>
      </c>
      <c r="D1" s="2" t="s">
        <v>1</v>
      </c>
      <c r="E1" s="3" t="s">
        <v>2</v>
      </c>
      <c r="F1" s="3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10</v>
      </c>
      <c r="N1" s="5" t="s">
        <v>11</v>
      </c>
      <c r="O1" s="6" t="s">
        <v>12</v>
      </c>
      <c r="P1" s="7" t="s">
        <v>13</v>
      </c>
    </row>
    <row r="2" spans="1:16" ht="15">
      <c r="A2" s="10">
        <v>1</v>
      </c>
      <c r="B2" s="8" t="s">
        <v>120</v>
      </c>
      <c r="C2" s="8" t="s">
        <v>121</v>
      </c>
      <c r="D2" s="26" t="s">
        <v>105</v>
      </c>
      <c r="E2" s="26" t="s">
        <v>95</v>
      </c>
      <c r="F2" s="26" t="s">
        <v>95</v>
      </c>
      <c r="G2" s="21">
        <v>0.8</v>
      </c>
      <c r="H2" s="21" t="s">
        <v>19</v>
      </c>
      <c r="I2" s="21" t="s">
        <v>19</v>
      </c>
      <c r="J2" s="21" t="s">
        <v>19</v>
      </c>
      <c r="K2" s="21" t="s">
        <v>19</v>
      </c>
      <c r="L2" s="22" t="s">
        <v>19</v>
      </c>
      <c r="M2" s="23">
        <v>3</v>
      </c>
      <c r="N2" s="23">
        <v>7.8</v>
      </c>
      <c r="O2" s="24">
        <v>1</v>
      </c>
      <c r="P2" s="25">
        <v>12.6</v>
      </c>
    </row>
    <row r="3" spans="1:16" ht="15">
      <c r="A3" s="10">
        <v>2</v>
      </c>
      <c r="B3" s="10" t="s">
        <v>122</v>
      </c>
      <c r="C3" s="10" t="s">
        <v>123</v>
      </c>
      <c r="D3" s="26" t="s">
        <v>105</v>
      </c>
      <c r="E3" s="26" t="s">
        <v>105</v>
      </c>
      <c r="F3" s="26" t="s">
        <v>95</v>
      </c>
      <c r="G3" s="21">
        <v>0.98</v>
      </c>
      <c r="H3" s="21" t="s">
        <v>19</v>
      </c>
      <c r="I3" s="21" t="s">
        <v>19</v>
      </c>
      <c r="J3" s="21" t="s">
        <v>19</v>
      </c>
      <c r="K3" s="21">
        <v>2</v>
      </c>
      <c r="L3" s="22">
        <v>0.5</v>
      </c>
      <c r="M3" s="23" t="s">
        <v>19</v>
      </c>
      <c r="N3" s="23">
        <v>9</v>
      </c>
      <c r="O3" s="24" t="s">
        <v>19</v>
      </c>
      <c r="P3" s="25">
        <v>12.48</v>
      </c>
    </row>
    <row r="4" spans="1:16" ht="15">
      <c r="A4" s="10">
        <v>3</v>
      </c>
      <c r="B4" s="10" t="s">
        <v>124</v>
      </c>
      <c r="C4" s="10" t="s">
        <v>125</v>
      </c>
      <c r="D4" s="26" t="s">
        <v>105</v>
      </c>
      <c r="E4" s="26" t="s">
        <v>95</v>
      </c>
      <c r="F4" s="26" t="s">
        <v>95</v>
      </c>
      <c r="G4" s="21">
        <v>0.65</v>
      </c>
      <c r="H4" s="21" t="s">
        <v>19</v>
      </c>
      <c r="I4" s="21" t="s">
        <v>19</v>
      </c>
      <c r="J4" s="21" t="s">
        <v>19</v>
      </c>
      <c r="K4" s="21">
        <v>2</v>
      </c>
      <c r="L4" s="22" t="s">
        <v>19</v>
      </c>
      <c r="M4" s="23">
        <v>2</v>
      </c>
      <c r="N4" s="23">
        <v>5.6</v>
      </c>
      <c r="O4" s="24" t="s">
        <v>19</v>
      </c>
      <c r="P4" s="25">
        <v>10.25</v>
      </c>
    </row>
    <row r="5" spans="1:16" ht="15">
      <c r="A5" s="10">
        <v>4</v>
      </c>
      <c r="B5" s="10" t="s">
        <v>126</v>
      </c>
      <c r="C5" s="10" t="s">
        <v>127</v>
      </c>
      <c r="D5" s="26" t="s">
        <v>105</v>
      </c>
      <c r="E5" s="26" t="s">
        <v>95</v>
      </c>
      <c r="F5" s="26" t="s">
        <v>95</v>
      </c>
      <c r="G5" s="21">
        <v>0.97</v>
      </c>
      <c r="H5" s="21" t="s">
        <v>19</v>
      </c>
      <c r="I5" s="21" t="s">
        <v>19</v>
      </c>
      <c r="J5" s="21" t="s">
        <v>19</v>
      </c>
      <c r="K5" s="21" t="s">
        <v>19</v>
      </c>
      <c r="L5" s="22" t="s">
        <v>19</v>
      </c>
      <c r="M5" s="23" t="s">
        <v>19</v>
      </c>
      <c r="N5" s="23">
        <v>1.8</v>
      </c>
      <c r="O5" s="24" t="s">
        <v>19</v>
      </c>
      <c r="P5" s="25">
        <v>2.77</v>
      </c>
    </row>
    <row r="6" spans="1:16" ht="15">
      <c r="A6" s="10">
        <v>5</v>
      </c>
      <c r="B6" s="10" t="s">
        <v>128</v>
      </c>
      <c r="C6" s="10" t="s">
        <v>72</v>
      </c>
      <c r="D6" s="26" t="s">
        <v>105</v>
      </c>
      <c r="E6" s="26" t="s">
        <v>95</v>
      </c>
      <c r="F6" s="26" t="s">
        <v>95</v>
      </c>
      <c r="G6" s="21">
        <v>1.37</v>
      </c>
      <c r="H6" s="21" t="s">
        <v>19</v>
      </c>
      <c r="I6" s="21" t="s">
        <v>19</v>
      </c>
      <c r="J6" s="21" t="s">
        <v>19</v>
      </c>
      <c r="K6" s="21" t="s">
        <v>19</v>
      </c>
      <c r="L6" s="22" t="s">
        <v>19</v>
      </c>
      <c r="M6" s="23" t="s">
        <v>19</v>
      </c>
      <c r="N6" s="23" t="s">
        <v>19</v>
      </c>
      <c r="O6" s="24" t="s">
        <v>19</v>
      </c>
      <c r="P6" s="25">
        <v>1.37</v>
      </c>
    </row>
    <row r="7" spans="1:16" ht="15">
      <c r="A7" s="10">
        <v>6</v>
      </c>
      <c r="B7" s="10" t="s">
        <v>129</v>
      </c>
      <c r="C7" s="10" t="s">
        <v>130</v>
      </c>
      <c r="D7" s="26" t="s">
        <v>105</v>
      </c>
      <c r="E7" s="26" t="s">
        <v>105</v>
      </c>
      <c r="F7" s="26" t="s">
        <v>95</v>
      </c>
      <c r="G7" s="21">
        <v>1.25</v>
      </c>
      <c r="H7" s="21" t="s">
        <v>19</v>
      </c>
      <c r="I7" s="21" t="s">
        <v>19</v>
      </c>
      <c r="J7" s="21" t="s">
        <v>19</v>
      </c>
      <c r="K7" s="21" t="s">
        <v>19</v>
      </c>
      <c r="L7" s="22" t="s">
        <v>19</v>
      </c>
      <c r="M7" s="23" t="s">
        <v>19</v>
      </c>
      <c r="N7" s="23" t="s">
        <v>19</v>
      </c>
      <c r="O7" s="24" t="s">
        <v>19</v>
      </c>
      <c r="P7" s="25">
        <v>1.25</v>
      </c>
    </row>
    <row r="8" spans="1:16" ht="15">
      <c r="A8" s="10">
        <v>7</v>
      </c>
      <c r="B8" s="10" t="s">
        <v>131</v>
      </c>
      <c r="C8" s="10" t="s">
        <v>18</v>
      </c>
      <c r="D8" s="26" t="s">
        <v>105</v>
      </c>
      <c r="E8" s="26" t="s">
        <v>95</v>
      </c>
      <c r="F8" s="26" t="s">
        <v>95</v>
      </c>
      <c r="G8" s="21">
        <v>1.19</v>
      </c>
      <c r="H8" s="21" t="s">
        <v>19</v>
      </c>
      <c r="I8" s="21" t="s">
        <v>19</v>
      </c>
      <c r="J8" s="21" t="s">
        <v>19</v>
      </c>
      <c r="K8" s="21" t="s">
        <v>19</v>
      </c>
      <c r="L8" s="22" t="s">
        <v>19</v>
      </c>
      <c r="M8" s="23" t="s">
        <v>19</v>
      </c>
      <c r="N8" s="23" t="s">
        <v>19</v>
      </c>
      <c r="O8" s="24" t="s">
        <v>19</v>
      </c>
      <c r="P8" s="25">
        <v>1.19</v>
      </c>
    </row>
    <row r="9" spans="1:16" ht="15">
      <c r="A9" s="10">
        <v>8</v>
      </c>
      <c r="B9" s="10" t="s">
        <v>132</v>
      </c>
      <c r="C9" s="10" t="s">
        <v>70</v>
      </c>
      <c r="D9" s="26" t="s">
        <v>95</v>
      </c>
      <c r="E9" s="26" t="s">
        <v>95</v>
      </c>
      <c r="F9" s="26" t="s">
        <v>95</v>
      </c>
      <c r="G9" s="21">
        <v>1.2</v>
      </c>
      <c r="H9" s="21" t="s">
        <v>19</v>
      </c>
      <c r="I9" s="21" t="s">
        <v>19</v>
      </c>
      <c r="J9" s="21" t="s">
        <v>19</v>
      </c>
      <c r="K9" s="21" t="s">
        <v>19</v>
      </c>
      <c r="L9" s="22" t="s">
        <v>19</v>
      </c>
      <c r="M9" s="23" t="s">
        <v>19</v>
      </c>
      <c r="N9" s="23">
        <v>10.8</v>
      </c>
      <c r="O9" s="24">
        <v>3</v>
      </c>
      <c r="P9" s="25">
        <v>15</v>
      </c>
    </row>
    <row r="10" spans="1:16" ht="15">
      <c r="A10" s="10">
        <v>9</v>
      </c>
      <c r="B10" s="10" t="s">
        <v>133</v>
      </c>
      <c r="C10" s="10" t="s">
        <v>134</v>
      </c>
      <c r="D10" s="26" t="s">
        <v>95</v>
      </c>
      <c r="E10" s="26" t="s">
        <v>105</v>
      </c>
      <c r="F10" s="26" t="s">
        <v>95</v>
      </c>
      <c r="G10" s="21">
        <v>1.61</v>
      </c>
      <c r="H10" s="21" t="s">
        <v>19</v>
      </c>
      <c r="I10" s="21" t="s">
        <v>19</v>
      </c>
      <c r="J10" s="21" t="s">
        <v>19</v>
      </c>
      <c r="K10" s="21" t="s">
        <v>19</v>
      </c>
      <c r="L10" s="22">
        <v>0.5</v>
      </c>
      <c r="M10" s="23">
        <v>3</v>
      </c>
      <c r="N10" s="23">
        <v>1.6</v>
      </c>
      <c r="O10" s="24" t="s">
        <v>19</v>
      </c>
      <c r="P10" s="25">
        <v>6.710000000000001</v>
      </c>
    </row>
    <row r="11" spans="1:16" ht="15">
      <c r="A11" s="10">
        <v>10</v>
      </c>
      <c r="B11" s="10" t="s">
        <v>135</v>
      </c>
      <c r="C11" s="10" t="s">
        <v>136</v>
      </c>
      <c r="D11" s="26" t="s">
        <v>95</v>
      </c>
      <c r="E11" s="26" t="s">
        <v>95</v>
      </c>
      <c r="F11" s="26" t="s">
        <v>95</v>
      </c>
      <c r="G11" s="21">
        <v>1.24</v>
      </c>
      <c r="H11" s="21" t="s">
        <v>19</v>
      </c>
      <c r="I11" s="21" t="s">
        <v>19</v>
      </c>
      <c r="J11" s="21" t="s">
        <v>19</v>
      </c>
      <c r="K11" s="21" t="s">
        <v>19</v>
      </c>
      <c r="L11" s="22" t="s">
        <v>19</v>
      </c>
      <c r="M11" s="23">
        <v>3</v>
      </c>
      <c r="N11" s="23" t="s">
        <v>19</v>
      </c>
      <c r="O11" s="24" t="s">
        <v>19</v>
      </c>
      <c r="P11" s="25">
        <v>4.24</v>
      </c>
    </row>
    <row r="12" spans="1:16" ht="15">
      <c r="A12" s="10">
        <v>11</v>
      </c>
      <c r="B12" s="10" t="s">
        <v>137</v>
      </c>
      <c r="C12" s="10" t="s">
        <v>138</v>
      </c>
      <c r="D12" s="26" t="s">
        <v>95</v>
      </c>
      <c r="E12" s="26" t="s">
        <v>95</v>
      </c>
      <c r="F12" s="26" t="s">
        <v>95</v>
      </c>
      <c r="G12" s="21">
        <v>0.45</v>
      </c>
      <c r="H12" s="21" t="s">
        <v>19</v>
      </c>
      <c r="I12" s="21" t="s">
        <v>19</v>
      </c>
      <c r="J12" s="21" t="s">
        <v>19</v>
      </c>
      <c r="K12" s="21" t="s">
        <v>19</v>
      </c>
      <c r="L12" s="22" t="s">
        <v>19</v>
      </c>
      <c r="M12" s="23">
        <v>3</v>
      </c>
      <c r="N12" s="23" t="s">
        <v>19</v>
      </c>
      <c r="O12" s="24" t="s">
        <v>19</v>
      </c>
      <c r="P12" s="25">
        <v>3.45</v>
      </c>
    </row>
    <row r="13" spans="1:16" ht="15">
      <c r="A13" s="10">
        <v>12</v>
      </c>
      <c r="B13" s="10" t="s">
        <v>139</v>
      </c>
      <c r="C13" s="10" t="s">
        <v>23</v>
      </c>
      <c r="D13" s="26" t="s">
        <v>95</v>
      </c>
      <c r="E13" s="26" t="s">
        <v>95</v>
      </c>
      <c r="F13" s="26" t="s">
        <v>95</v>
      </c>
      <c r="G13" s="21">
        <v>0.89</v>
      </c>
      <c r="H13" s="21" t="s">
        <v>19</v>
      </c>
      <c r="I13" s="21" t="s">
        <v>19</v>
      </c>
      <c r="J13" s="21" t="s">
        <v>19</v>
      </c>
      <c r="K13" s="21" t="s">
        <v>19</v>
      </c>
      <c r="L13" s="22" t="s">
        <v>19</v>
      </c>
      <c r="M13" s="23">
        <v>1.5</v>
      </c>
      <c r="N13" s="23" t="s">
        <v>19</v>
      </c>
      <c r="O13" s="24" t="s">
        <v>19</v>
      </c>
      <c r="P13" s="25">
        <v>2.39</v>
      </c>
    </row>
    <row r="14" spans="1:16" ht="15">
      <c r="A14" s="10">
        <v>13</v>
      </c>
      <c r="B14" s="10" t="s">
        <v>140</v>
      </c>
      <c r="C14" s="10" t="s">
        <v>21</v>
      </c>
      <c r="D14" s="26" t="s">
        <v>95</v>
      </c>
      <c r="E14" s="26" t="s">
        <v>105</v>
      </c>
      <c r="F14" s="26" t="s">
        <v>95</v>
      </c>
      <c r="G14" s="21">
        <v>1.28</v>
      </c>
      <c r="H14" s="21" t="s">
        <v>19</v>
      </c>
      <c r="I14" s="21" t="s">
        <v>19</v>
      </c>
      <c r="J14" s="21" t="s">
        <v>19</v>
      </c>
      <c r="K14" s="21" t="s">
        <v>19</v>
      </c>
      <c r="L14" s="22" t="s">
        <v>19</v>
      </c>
      <c r="M14" s="23">
        <v>1</v>
      </c>
      <c r="N14" s="23" t="s">
        <v>19</v>
      </c>
      <c r="O14" s="24" t="s">
        <v>19</v>
      </c>
      <c r="P14" s="25">
        <v>2.2800000000000002</v>
      </c>
    </row>
    <row r="15" spans="1:16" ht="15">
      <c r="A15" s="10">
        <v>14</v>
      </c>
      <c r="B15" s="10" t="s">
        <v>141</v>
      </c>
      <c r="C15" s="10" t="s">
        <v>23</v>
      </c>
      <c r="D15" s="26" t="s">
        <v>95</v>
      </c>
      <c r="E15" s="26" t="s">
        <v>95</v>
      </c>
      <c r="F15" s="26" t="s">
        <v>95</v>
      </c>
      <c r="G15" s="21">
        <v>1.49</v>
      </c>
      <c r="H15" s="21" t="s">
        <v>19</v>
      </c>
      <c r="I15" s="21" t="s">
        <v>19</v>
      </c>
      <c r="J15" s="21" t="s">
        <v>19</v>
      </c>
      <c r="K15" s="21" t="s">
        <v>19</v>
      </c>
      <c r="L15" s="22" t="s">
        <v>19</v>
      </c>
      <c r="M15" s="23">
        <v>0.5</v>
      </c>
      <c r="N15" s="23" t="s">
        <v>19</v>
      </c>
      <c r="O15" s="24" t="s">
        <v>19</v>
      </c>
      <c r="P15" s="25">
        <v>1.99</v>
      </c>
    </row>
    <row r="16" spans="1:16" ht="15">
      <c r="A16" s="10">
        <v>15</v>
      </c>
      <c r="B16" s="10" t="s">
        <v>142</v>
      </c>
      <c r="C16" s="10" t="s">
        <v>143</v>
      </c>
      <c r="D16" s="26" t="s">
        <v>95</v>
      </c>
      <c r="E16" s="26" t="s">
        <v>95</v>
      </c>
      <c r="F16" s="26" t="s">
        <v>95</v>
      </c>
      <c r="G16" s="21">
        <v>0.84</v>
      </c>
      <c r="H16" s="21" t="s">
        <v>19</v>
      </c>
      <c r="I16" s="21" t="s">
        <v>19</v>
      </c>
      <c r="J16" s="21" t="s">
        <v>19</v>
      </c>
      <c r="K16" s="21" t="s">
        <v>19</v>
      </c>
      <c r="L16" s="22" t="s">
        <v>19</v>
      </c>
      <c r="M16" s="23">
        <v>1</v>
      </c>
      <c r="N16" s="23" t="s">
        <v>19</v>
      </c>
      <c r="O16" s="24" t="s">
        <v>19</v>
      </c>
      <c r="P16" s="25">
        <v>1.8399999999999999</v>
      </c>
    </row>
    <row r="17" spans="1:16" ht="15">
      <c r="A17" s="10">
        <v>16</v>
      </c>
      <c r="B17" s="10" t="s">
        <v>144</v>
      </c>
      <c r="C17" s="10" t="s">
        <v>39</v>
      </c>
      <c r="D17" s="26" t="s">
        <v>95</v>
      </c>
      <c r="E17" s="26" t="s">
        <v>95</v>
      </c>
      <c r="F17" s="26" t="s">
        <v>95</v>
      </c>
      <c r="G17" s="21">
        <v>1.29</v>
      </c>
      <c r="H17" s="21" t="s">
        <v>19</v>
      </c>
      <c r="I17" s="21" t="s">
        <v>19</v>
      </c>
      <c r="J17" s="21" t="s">
        <v>19</v>
      </c>
      <c r="K17" s="21" t="s">
        <v>19</v>
      </c>
      <c r="L17" s="22" t="s">
        <v>19</v>
      </c>
      <c r="M17" s="23" t="s">
        <v>19</v>
      </c>
      <c r="N17" s="23" t="s">
        <v>19</v>
      </c>
      <c r="O17" s="24" t="s">
        <v>19</v>
      </c>
      <c r="P17" s="25">
        <v>1.29</v>
      </c>
    </row>
    <row r="18" spans="1:16" ht="15">
      <c r="A18" s="10">
        <v>17</v>
      </c>
      <c r="B18" s="10" t="s">
        <v>145</v>
      </c>
      <c r="C18" s="10" t="s">
        <v>33</v>
      </c>
      <c r="D18" s="26" t="s">
        <v>95</v>
      </c>
      <c r="E18" s="26" t="s">
        <v>95</v>
      </c>
      <c r="F18" s="26" t="s">
        <v>95</v>
      </c>
      <c r="G18" s="21">
        <v>1.2</v>
      </c>
      <c r="H18" s="21" t="s">
        <v>19</v>
      </c>
      <c r="I18" s="21" t="s">
        <v>19</v>
      </c>
      <c r="J18" s="21" t="s">
        <v>19</v>
      </c>
      <c r="K18" s="21" t="s">
        <v>19</v>
      </c>
      <c r="L18" s="22" t="s">
        <v>19</v>
      </c>
      <c r="M18" s="23" t="s">
        <v>19</v>
      </c>
      <c r="N18" s="23" t="s">
        <v>19</v>
      </c>
      <c r="O18" s="24" t="s">
        <v>19</v>
      </c>
      <c r="P18" s="25">
        <v>1.2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I10" sqref="I10"/>
    </sheetView>
  </sheetViews>
  <sheetFormatPr defaultColWidth="15.57421875" defaultRowHeight="15"/>
  <cols>
    <col min="1" max="1" width="4.421875" style="0" bestFit="1" customWidth="1"/>
    <col min="2" max="2" width="16.140625" style="0" bestFit="1" customWidth="1"/>
    <col min="3" max="3" width="15.28125" style="0" bestFit="1" customWidth="1"/>
    <col min="4" max="4" width="6.57421875" style="0" bestFit="1" customWidth="1"/>
    <col min="5" max="5" width="4.28125" style="0" bestFit="1" customWidth="1"/>
    <col min="6" max="6" width="4.140625" style="0" bestFit="1" customWidth="1"/>
    <col min="7" max="7" width="11.8515625" style="0" bestFit="1" customWidth="1"/>
    <col min="8" max="8" width="15.00390625" style="0" bestFit="1" customWidth="1"/>
    <col min="9" max="9" width="13.8515625" style="0" bestFit="1" customWidth="1"/>
    <col min="10" max="11" width="15.28125" style="0" bestFit="1" customWidth="1"/>
    <col min="12" max="12" width="12.57421875" style="0" bestFit="1" customWidth="1"/>
    <col min="13" max="14" width="13.8515625" style="0" bestFit="1" customWidth="1"/>
    <col min="15" max="15" width="11.421875" style="0" bestFit="1" customWidth="1"/>
    <col min="16" max="16" width="8.7109375" style="0" bestFit="1" customWidth="1"/>
  </cols>
  <sheetData>
    <row r="1" spans="1:16" ht="90.75" thickBot="1">
      <c r="A1" s="11" t="s">
        <v>14</v>
      </c>
      <c r="B1" s="27" t="s">
        <v>15</v>
      </c>
      <c r="C1" s="28" t="s">
        <v>0</v>
      </c>
      <c r="D1" s="29" t="s">
        <v>1</v>
      </c>
      <c r="E1" s="13" t="s">
        <v>2</v>
      </c>
      <c r="F1" s="13" t="s">
        <v>3</v>
      </c>
      <c r="G1" s="30" t="s">
        <v>4</v>
      </c>
      <c r="H1" s="30" t="s">
        <v>5</v>
      </c>
      <c r="I1" s="30" t="s">
        <v>6</v>
      </c>
      <c r="J1" s="30" t="s">
        <v>7</v>
      </c>
      <c r="K1" s="30" t="s">
        <v>8</v>
      </c>
      <c r="L1" s="30" t="s">
        <v>9</v>
      </c>
      <c r="M1" s="31" t="s">
        <v>10</v>
      </c>
      <c r="N1" s="31" t="s">
        <v>11</v>
      </c>
      <c r="O1" s="32" t="s">
        <v>12</v>
      </c>
      <c r="P1" s="17" t="s">
        <v>13</v>
      </c>
    </row>
    <row r="2" spans="1:16" ht="15">
      <c r="A2" s="33">
        <v>1</v>
      </c>
      <c r="B2" s="10" t="s">
        <v>146</v>
      </c>
      <c r="C2" s="10" t="s">
        <v>70</v>
      </c>
      <c r="D2" s="26" t="s">
        <v>105</v>
      </c>
      <c r="E2" s="26" t="s">
        <v>105</v>
      </c>
      <c r="F2" s="26" t="s">
        <v>95</v>
      </c>
      <c r="G2" s="21">
        <v>1.97</v>
      </c>
      <c r="H2" s="21" t="s">
        <v>19</v>
      </c>
      <c r="I2" s="21" t="s">
        <v>19</v>
      </c>
      <c r="J2" s="21" t="s">
        <v>19</v>
      </c>
      <c r="K2" s="21" t="s">
        <v>19</v>
      </c>
      <c r="L2" s="22">
        <v>0.5</v>
      </c>
      <c r="M2" s="23">
        <v>0.5</v>
      </c>
      <c r="N2" s="23">
        <v>5.2</v>
      </c>
      <c r="O2" s="24" t="s">
        <v>19</v>
      </c>
      <c r="P2" s="25">
        <v>8.17</v>
      </c>
    </row>
    <row r="3" spans="1:16" ht="15">
      <c r="A3" s="33">
        <v>2</v>
      </c>
      <c r="B3" s="10" t="s">
        <v>121</v>
      </c>
      <c r="C3" s="10" t="s">
        <v>147</v>
      </c>
      <c r="D3" s="26" t="s">
        <v>105</v>
      </c>
      <c r="E3" s="26" t="s">
        <v>95</v>
      </c>
      <c r="F3" s="26" t="s">
        <v>95</v>
      </c>
      <c r="G3" s="21">
        <v>1.55</v>
      </c>
      <c r="H3" s="21" t="s">
        <v>19</v>
      </c>
      <c r="I3" s="21" t="s">
        <v>19</v>
      </c>
      <c r="J3" s="21" t="s">
        <v>19</v>
      </c>
      <c r="K3" s="21" t="s">
        <v>19</v>
      </c>
      <c r="L3" s="22" t="s">
        <v>19</v>
      </c>
      <c r="M3" s="23" t="s">
        <v>19</v>
      </c>
      <c r="N3" s="23">
        <v>1.2</v>
      </c>
      <c r="O3" s="24" t="s">
        <v>19</v>
      </c>
      <c r="P3" s="25">
        <v>2.75</v>
      </c>
    </row>
    <row r="4" spans="1:16" ht="15">
      <c r="A4" s="33">
        <v>3</v>
      </c>
      <c r="B4" s="10" t="s">
        <v>131</v>
      </c>
      <c r="C4" s="10" t="s">
        <v>18</v>
      </c>
      <c r="D4" s="26" t="s">
        <v>105</v>
      </c>
      <c r="E4" s="26" t="s">
        <v>95</v>
      </c>
      <c r="F4" s="26" t="s">
        <v>95</v>
      </c>
      <c r="G4" s="21">
        <v>2.05</v>
      </c>
      <c r="H4" s="21" t="s">
        <v>19</v>
      </c>
      <c r="I4" s="21" t="s">
        <v>19</v>
      </c>
      <c r="J4" s="21" t="s">
        <v>19</v>
      </c>
      <c r="K4" s="21" t="s">
        <v>19</v>
      </c>
      <c r="L4" s="22" t="s">
        <v>19</v>
      </c>
      <c r="M4" s="23" t="s">
        <v>19</v>
      </c>
      <c r="N4" s="23" t="s">
        <v>19</v>
      </c>
      <c r="O4" s="24" t="s">
        <v>19</v>
      </c>
      <c r="P4" s="25">
        <v>2.05</v>
      </c>
    </row>
    <row r="5" spans="1:16" ht="15">
      <c r="A5" s="33">
        <v>4</v>
      </c>
      <c r="B5" s="10" t="s">
        <v>148</v>
      </c>
      <c r="C5" s="10" t="s">
        <v>149</v>
      </c>
      <c r="D5" s="26" t="s">
        <v>105</v>
      </c>
      <c r="E5" s="26" t="s">
        <v>95</v>
      </c>
      <c r="F5" s="26" t="s">
        <v>95</v>
      </c>
      <c r="G5" s="21">
        <v>1.83</v>
      </c>
      <c r="H5" s="21" t="s">
        <v>19</v>
      </c>
      <c r="I5" s="21" t="s">
        <v>19</v>
      </c>
      <c r="J5" s="21" t="s">
        <v>19</v>
      </c>
      <c r="K5" s="21" t="s">
        <v>19</v>
      </c>
      <c r="L5" s="22" t="s">
        <v>19</v>
      </c>
      <c r="M5" s="23" t="s">
        <v>19</v>
      </c>
      <c r="N5" s="23" t="s">
        <v>19</v>
      </c>
      <c r="O5" s="24" t="s">
        <v>19</v>
      </c>
      <c r="P5" s="25">
        <v>1.83</v>
      </c>
    </row>
    <row r="6" spans="1:16" ht="15">
      <c r="A6" s="33">
        <v>5</v>
      </c>
      <c r="B6" s="10" t="s">
        <v>150</v>
      </c>
      <c r="C6" s="10" t="s">
        <v>151</v>
      </c>
      <c r="D6" s="26" t="s">
        <v>105</v>
      </c>
      <c r="E6" s="26" t="s">
        <v>95</v>
      </c>
      <c r="F6" s="26" t="s">
        <v>95</v>
      </c>
      <c r="G6" s="21">
        <v>1.25</v>
      </c>
      <c r="H6" s="21" t="s">
        <v>19</v>
      </c>
      <c r="I6" s="21" t="s">
        <v>19</v>
      </c>
      <c r="J6" s="21" t="s">
        <v>19</v>
      </c>
      <c r="K6" s="21" t="s">
        <v>19</v>
      </c>
      <c r="L6" s="22" t="s">
        <v>19</v>
      </c>
      <c r="M6" s="23" t="s">
        <v>19</v>
      </c>
      <c r="N6" s="23" t="s">
        <v>19</v>
      </c>
      <c r="O6" s="24" t="s">
        <v>19</v>
      </c>
      <c r="P6" s="25">
        <v>1.25</v>
      </c>
    </row>
    <row r="7" spans="1:16" ht="15">
      <c r="A7" s="33">
        <v>6</v>
      </c>
      <c r="B7" s="10" t="s">
        <v>152</v>
      </c>
      <c r="C7" s="10" t="s">
        <v>99</v>
      </c>
      <c r="D7" s="26" t="s">
        <v>105</v>
      </c>
      <c r="E7" s="26" t="s">
        <v>95</v>
      </c>
      <c r="F7" s="26" t="s">
        <v>95</v>
      </c>
      <c r="G7" s="21">
        <v>1.01</v>
      </c>
      <c r="H7" s="21" t="s">
        <v>19</v>
      </c>
      <c r="I7" s="21" t="s">
        <v>19</v>
      </c>
      <c r="J7" s="21" t="s">
        <v>19</v>
      </c>
      <c r="K7" s="21" t="s">
        <v>19</v>
      </c>
      <c r="L7" s="22" t="s">
        <v>19</v>
      </c>
      <c r="M7" s="23" t="s">
        <v>19</v>
      </c>
      <c r="N7" s="23" t="s">
        <v>19</v>
      </c>
      <c r="O7" s="24" t="s">
        <v>19</v>
      </c>
      <c r="P7" s="25">
        <v>1.01</v>
      </c>
    </row>
    <row r="8" spans="1:16" ht="15">
      <c r="A8" s="33">
        <v>7</v>
      </c>
      <c r="B8" s="10" t="s">
        <v>153</v>
      </c>
      <c r="C8" s="10" t="s">
        <v>154</v>
      </c>
      <c r="D8" s="26" t="s">
        <v>95</v>
      </c>
      <c r="E8" s="26" t="s">
        <v>95</v>
      </c>
      <c r="F8" s="26" t="s">
        <v>95</v>
      </c>
      <c r="G8" s="21">
        <v>0.78</v>
      </c>
      <c r="H8" s="21" t="s">
        <v>19</v>
      </c>
      <c r="I8" s="21" t="s">
        <v>19</v>
      </c>
      <c r="J8" s="21" t="s">
        <v>19</v>
      </c>
      <c r="K8" s="21" t="s">
        <v>19</v>
      </c>
      <c r="L8" s="22" t="s">
        <v>19</v>
      </c>
      <c r="M8" s="23">
        <v>3</v>
      </c>
      <c r="N8" s="23" t="s">
        <v>19</v>
      </c>
      <c r="O8" s="24">
        <v>1</v>
      </c>
      <c r="P8" s="25">
        <v>4.78</v>
      </c>
    </row>
    <row r="9" spans="1:16" ht="15">
      <c r="A9" s="33">
        <v>8</v>
      </c>
      <c r="B9" s="10" t="s">
        <v>155</v>
      </c>
      <c r="C9" s="10" t="s">
        <v>156</v>
      </c>
      <c r="D9" s="26" t="s">
        <v>95</v>
      </c>
      <c r="E9" s="26" t="s">
        <v>95</v>
      </c>
      <c r="F9" s="26" t="s">
        <v>95</v>
      </c>
      <c r="G9" s="21">
        <v>1.28</v>
      </c>
      <c r="H9" s="21" t="s">
        <v>19</v>
      </c>
      <c r="I9" s="21" t="s">
        <v>19</v>
      </c>
      <c r="J9" s="21" t="s">
        <v>19</v>
      </c>
      <c r="K9" s="21" t="s">
        <v>19</v>
      </c>
      <c r="L9" s="22" t="s">
        <v>19</v>
      </c>
      <c r="M9" s="23" t="s">
        <v>19</v>
      </c>
      <c r="N9" s="23">
        <v>1.8</v>
      </c>
      <c r="O9" s="24" t="s">
        <v>19</v>
      </c>
      <c r="P9" s="25">
        <v>3.08</v>
      </c>
    </row>
    <row r="10" spans="1:16" ht="15">
      <c r="A10" s="33">
        <v>9</v>
      </c>
      <c r="B10" s="10" t="s">
        <v>157</v>
      </c>
      <c r="C10" s="10" t="s">
        <v>37</v>
      </c>
      <c r="D10" s="26" t="s">
        <v>95</v>
      </c>
      <c r="E10" s="26" t="s">
        <v>95</v>
      </c>
      <c r="F10" s="26" t="s">
        <v>95</v>
      </c>
      <c r="G10" s="21">
        <v>1.89</v>
      </c>
      <c r="H10" s="21" t="s">
        <v>19</v>
      </c>
      <c r="I10" s="21" t="s">
        <v>19</v>
      </c>
      <c r="J10" s="21" t="s">
        <v>19</v>
      </c>
      <c r="K10" s="21" t="s">
        <v>19</v>
      </c>
      <c r="L10" s="22" t="s">
        <v>19</v>
      </c>
      <c r="M10" s="23" t="s">
        <v>19</v>
      </c>
      <c r="N10" s="23" t="s">
        <v>19</v>
      </c>
      <c r="O10" s="24" t="s">
        <v>19</v>
      </c>
      <c r="P10" s="25">
        <v>1.89</v>
      </c>
    </row>
    <row r="11" spans="1:16" ht="15">
      <c r="A11" s="33">
        <v>10</v>
      </c>
      <c r="B11" s="10" t="s">
        <v>158</v>
      </c>
      <c r="C11" s="10" t="s">
        <v>159</v>
      </c>
      <c r="D11" s="26" t="s">
        <v>95</v>
      </c>
      <c r="E11" s="26" t="s">
        <v>95</v>
      </c>
      <c r="F11" s="26" t="s">
        <v>95</v>
      </c>
      <c r="G11" s="21">
        <v>1.51</v>
      </c>
      <c r="H11" s="21" t="s">
        <v>19</v>
      </c>
      <c r="I11" s="21" t="s">
        <v>19</v>
      </c>
      <c r="J11" s="21" t="s">
        <v>19</v>
      </c>
      <c r="K11" s="21" t="s">
        <v>19</v>
      </c>
      <c r="L11" s="22" t="s">
        <v>19</v>
      </c>
      <c r="M11" s="23" t="s">
        <v>19</v>
      </c>
      <c r="N11" s="23" t="s">
        <v>19</v>
      </c>
      <c r="O11" s="24" t="s">
        <v>19</v>
      </c>
      <c r="P11" s="25">
        <v>1.51</v>
      </c>
    </row>
    <row r="12" spans="1:16" ht="15">
      <c r="A12" s="33">
        <v>11</v>
      </c>
      <c r="B12" s="10" t="s">
        <v>160</v>
      </c>
      <c r="C12" s="10" t="s">
        <v>161</v>
      </c>
      <c r="D12" s="26" t="s">
        <v>95</v>
      </c>
      <c r="E12" s="26" t="s">
        <v>95</v>
      </c>
      <c r="F12" s="26" t="s">
        <v>95</v>
      </c>
      <c r="G12" s="21">
        <v>1.41</v>
      </c>
      <c r="H12" s="21" t="s">
        <v>19</v>
      </c>
      <c r="I12" s="21" t="s">
        <v>19</v>
      </c>
      <c r="J12" s="21" t="s">
        <v>19</v>
      </c>
      <c r="K12" s="21" t="s">
        <v>19</v>
      </c>
      <c r="L12" s="22" t="s">
        <v>19</v>
      </c>
      <c r="M12" s="23" t="s">
        <v>19</v>
      </c>
      <c r="N12" s="23" t="s">
        <v>19</v>
      </c>
      <c r="O12" s="24" t="s">
        <v>19</v>
      </c>
      <c r="P12" s="25">
        <v>1.41</v>
      </c>
    </row>
    <row r="13" spans="1:16" ht="15">
      <c r="A13" s="33">
        <v>12</v>
      </c>
      <c r="B13" s="10" t="s">
        <v>162</v>
      </c>
      <c r="C13" s="10" t="s">
        <v>109</v>
      </c>
      <c r="D13" s="26" t="s">
        <v>95</v>
      </c>
      <c r="E13" s="26" t="s">
        <v>95</v>
      </c>
      <c r="F13" s="26" t="s">
        <v>95</v>
      </c>
      <c r="G13" s="21">
        <v>1.12</v>
      </c>
      <c r="H13" s="21" t="s">
        <v>19</v>
      </c>
      <c r="I13" s="21" t="s">
        <v>19</v>
      </c>
      <c r="J13" s="21" t="s">
        <v>19</v>
      </c>
      <c r="K13" s="21" t="s">
        <v>19</v>
      </c>
      <c r="L13" s="22" t="s">
        <v>19</v>
      </c>
      <c r="M13" s="23" t="s">
        <v>19</v>
      </c>
      <c r="N13" s="23" t="s">
        <v>19</v>
      </c>
      <c r="O13" s="24" t="s">
        <v>19</v>
      </c>
      <c r="P13" s="25">
        <v>1.12</v>
      </c>
    </row>
    <row r="14" spans="1:16" ht="15">
      <c r="A14" s="33">
        <v>13</v>
      </c>
      <c r="B14" s="10" t="s">
        <v>163</v>
      </c>
      <c r="C14" s="10" t="s">
        <v>147</v>
      </c>
      <c r="D14" s="26" t="s">
        <v>95</v>
      </c>
      <c r="E14" s="26" t="s">
        <v>95</v>
      </c>
      <c r="F14" s="26" t="s">
        <v>95</v>
      </c>
      <c r="G14" s="21">
        <v>1.08</v>
      </c>
      <c r="H14" s="21" t="s">
        <v>19</v>
      </c>
      <c r="I14" s="21" t="s">
        <v>19</v>
      </c>
      <c r="J14" s="21" t="s">
        <v>19</v>
      </c>
      <c r="K14" s="21" t="s">
        <v>19</v>
      </c>
      <c r="L14" s="22" t="s">
        <v>19</v>
      </c>
      <c r="M14" s="23" t="s">
        <v>19</v>
      </c>
      <c r="N14" s="23" t="s">
        <v>19</v>
      </c>
      <c r="O14" s="24" t="s">
        <v>19</v>
      </c>
      <c r="P14" s="25">
        <v>1.08</v>
      </c>
    </row>
  </sheetData>
  <sheetProtection/>
  <printOptions/>
  <pageMargins left="0.7" right="0.7" top="0.75" bottom="0.75" header="0.3" footer="0.3"/>
  <pageSetup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C1" sqref="C1"/>
    </sheetView>
  </sheetViews>
  <sheetFormatPr defaultColWidth="16.28125" defaultRowHeight="15"/>
  <cols>
    <col min="1" max="1" width="4.421875" style="0" bestFit="1" customWidth="1"/>
    <col min="2" max="2" width="12.421875" style="0" bestFit="1" customWidth="1"/>
    <col min="3" max="3" width="15.28125" style="0" bestFit="1" customWidth="1"/>
    <col min="4" max="4" width="6.57421875" style="0" bestFit="1" customWidth="1"/>
    <col min="5" max="6" width="4.140625" style="0" bestFit="1" customWidth="1"/>
    <col min="7" max="7" width="11.8515625" style="0" bestFit="1" customWidth="1"/>
    <col min="8" max="8" width="15.00390625" style="0" bestFit="1" customWidth="1"/>
    <col min="9" max="9" width="13.8515625" style="0" bestFit="1" customWidth="1"/>
    <col min="10" max="11" width="15.28125" style="0" bestFit="1" customWidth="1"/>
    <col min="12" max="12" width="15.8515625" style="0" bestFit="1" customWidth="1"/>
    <col min="13" max="13" width="16.00390625" style="0" bestFit="1" customWidth="1"/>
    <col min="14" max="14" width="13.8515625" style="0" bestFit="1" customWidth="1"/>
    <col min="15" max="15" width="11.421875" style="0" bestFit="1" customWidth="1"/>
    <col min="16" max="16" width="8.7109375" style="0" bestFit="1" customWidth="1"/>
  </cols>
  <sheetData>
    <row r="1" spans="1:16" ht="90.75" thickBot="1">
      <c r="A1" s="11" t="s">
        <v>14</v>
      </c>
      <c r="B1" s="11" t="s">
        <v>15</v>
      </c>
      <c r="C1" s="1" t="s">
        <v>0</v>
      </c>
      <c r="D1" s="2" t="s">
        <v>1</v>
      </c>
      <c r="E1" s="3" t="s">
        <v>2</v>
      </c>
      <c r="F1" s="3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10</v>
      </c>
      <c r="N1" s="5" t="s">
        <v>11</v>
      </c>
      <c r="O1" s="6" t="s">
        <v>12</v>
      </c>
      <c r="P1" s="7" t="s">
        <v>13</v>
      </c>
    </row>
    <row r="2" spans="1:16" ht="15">
      <c r="A2" s="10">
        <v>1</v>
      </c>
      <c r="B2" s="8" t="s">
        <v>164</v>
      </c>
      <c r="C2" s="8" t="s">
        <v>35</v>
      </c>
      <c r="D2" s="26" t="s">
        <v>105</v>
      </c>
      <c r="E2" s="26" t="s">
        <v>95</v>
      </c>
      <c r="F2" s="26" t="s">
        <v>95</v>
      </c>
      <c r="G2" s="21">
        <v>1.43</v>
      </c>
      <c r="H2" s="21" t="s">
        <v>19</v>
      </c>
      <c r="I2" s="21" t="s">
        <v>19</v>
      </c>
      <c r="J2" s="21" t="s">
        <v>19</v>
      </c>
      <c r="K2" s="21" t="s">
        <v>19</v>
      </c>
      <c r="L2" s="22" t="s">
        <v>19</v>
      </c>
      <c r="M2" s="23">
        <v>3</v>
      </c>
      <c r="N2" s="23">
        <v>5.6</v>
      </c>
      <c r="O2" s="24" t="s">
        <v>19</v>
      </c>
      <c r="P2" s="25">
        <v>10.03</v>
      </c>
    </row>
    <row r="3" spans="1:16" ht="15">
      <c r="A3" s="10">
        <v>2</v>
      </c>
      <c r="B3" s="10" t="s">
        <v>165</v>
      </c>
      <c r="C3" s="10" t="s">
        <v>166</v>
      </c>
      <c r="D3" s="26" t="s">
        <v>95</v>
      </c>
      <c r="E3" s="26" t="s">
        <v>95</v>
      </c>
      <c r="F3" s="26" t="s">
        <v>95</v>
      </c>
      <c r="G3" s="21">
        <v>0.76</v>
      </c>
      <c r="H3" s="21" t="s">
        <v>19</v>
      </c>
      <c r="I3" s="21" t="s">
        <v>19</v>
      </c>
      <c r="J3" s="21" t="s">
        <v>19</v>
      </c>
      <c r="K3" s="21" t="s">
        <v>19</v>
      </c>
      <c r="L3" s="22">
        <v>0.5</v>
      </c>
      <c r="M3" s="23">
        <v>3</v>
      </c>
      <c r="N3" s="23">
        <v>10.6</v>
      </c>
      <c r="O3" s="24" t="s">
        <v>19</v>
      </c>
      <c r="P3" s="25">
        <v>14.86</v>
      </c>
    </row>
    <row r="4" spans="1:16" ht="15">
      <c r="A4" s="10">
        <v>3</v>
      </c>
      <c r="B4" s="10" t="s">
        <v>167</v>
      </c>
      <c r="C4" s="10" t="s">
        <v>147</v>
      </c>
      <c r="D4" s="26" t="s">
        <v>95</v>
      </c>
      <c r="E4" s="26" t="s">
        <v>95</v>
      </c>
      <c r="F4" s="26" t="s">
        <v>95</v>
      </c>
      <c r="G4" s="21">
        <v>0.99</v>
      </c>
      <c r="H4" s="21" t="s">
        <v>19</v>
      </c>
      <c r="I4" s="21" t="s">
        <v>19</v>
      </c>
      <c r="J4" s="21" t="s">
        <v>19</v>
      </c>
      <c r="K4" s="21" t="s">
        <v>19</v>
      </c>
      <c r="L4" s="22" t="s">
        <v>19</v>
      </c>
      <c r="M4" s="23">
        <v>3</v>
      </c>
      <c r="N4" s="23">
        <v>8.4</v>
      </c>
      <c r="O4" s="24" t="s">
        <v>19</v>
      </c>
      <c r="P4" s="25">
        <v>12.39</v>
      </c>
    </row>
  </sheetData>
  <sheetProtection/>
  <printOptions/>
  <pageMargins left="0.7" right="0.7" top="0.75" bottom="0.75" header="0.3" footer="0.3"/>
  <pageSetup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1">
      <selection activeCell="E6" sqref="E6"/>
    </sheetView>
  </sheetViews>
  <sheetFormatPr defaultColWidth="33.140625" defaultRowHeight="15"/>
  <cols>
    <col min="1" max="1" width="4.421875" style="51" bestFit="1" customWidth="1"/>
    <col min="2" max="2" width="23.8515625" style="42" bestFit="1" customWidth="1"/>
    <col min="3" max="3" width="7.57421875" style="51" bestFit="1" customWidth="1"/>
    <col min="4" max="4" width="22.28125" style="42" customWidth="1"/>
    <col min="5" max="16384" width="33.140625" style="42" customWidth="1"/>
  </cols>
  <sheetData>
    <row r="1" spans="1:4" s="34" customFormat="1" ht="15">
      <c r="A1" s="61" t="s">
        <v>168</v>
      </c>
      <c r="B1" s="62"/>
      <c r="C1" s="62"/>
      <c r="D1" s="63"/>
    </row>
    <row r="2" spans="1:4" s="34" customFormat="1" ht="14.25">
      <c r="A2" s="64" t="s">
        <v>14</v>
      </c>
      <c r="B2" s="65" t="s">
        <v>169</v>
      </c>
      <c r="C2" s="66" t="s">
        <v>170</v>
      </c>
      <c r="D2" s="66" t="s">
        <v>171</v>
      </c>
    </row>
    <row r="3" spans="1:4" s="34" customFormat="1" ht="14.25">
      <c r="A3" s="64"/>
      <c r="B3" s="65"/>
      <c r="C3" s="66"/>
      <c r="D3" s="66"/>
    </row>
    <row r="4" spans="1:4" s="34" customFormat="1" ht="45.75" customHeight="1">
      <c r="A4" s="35">
        <v>1</v>
      </c>
      <c r="B4" s="36" t="s">
        <v>172</v>
      </c>
      <c r="C4" s="37" t="s">
        <v>173</v>
      </c>
      <c r="D4" s="38" t="s">
        <v>174</v>
      </c>
    </row>
    <row r="5" spans="1:4" s="34" customFormat="1" ht="60">
      <c r="A5" s="35">
        <v>2</v>
      </c>
      <c r="B5" s="36" t="s">
        <v>175</v>
      </c>
      <c r="C5" s="35" t="s">
        <v>176</v>
      </c>
      <c r="D5" s="39" t="s">
        <v>177</v>
      </c>
    </row>
    <row r="6" spans="1:4" ht="60">
      <c r="A6" s="35">
        <v>3</v>
      </c>
      <c r="B6" s="40" t="s">
        <v>178</v>
      </c>
      <c r="C6" s="41" t="s">
        <v>179</v>
      </c>
      <c r="D6" s="39" t="s">
        <v>177</v>
      </c>
    </row>
    <row r="7" spans="1:26" s="46" customFormat="1" ht="60">
      <c r="A7" s="35">
        <v>4</v>
      </c>
      <c r="B7" s="43" t="s">
        <v>180</v>
      </c>
      <c r="C7" s="44" t="s">
        <v>181</v>
      </c>
      <c r="D7" s="39" t="s">
        <v>177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4" ht="60">
      <c r="A8" s="35">
        <v>5</v>
      </c>
      <c r="B8" s="47" t="s">
        <v>182</v>
      </c>
      <c r="C8" s="48" t="s">
        <v>183</v>
      </c>
      <c r="D8" s="39" t="s">
        <v>177</v>
      </c>
    </row>
    <row r="9" spans="1:4" ht="60">
      <c r="A9" s="49">
        <v>6</v>
      </c>
      <c r="B9" s="38" t="s">
        <v>184</v>
      </c>
      <c r="C9" s="49" t="s">
        <v>185</v>
      </c>
      <c r="D9" s="38" t="s">
        <v>177</v>
      </c>
    </row>
    <row r="10" spans="1:4" ht="60">
      <c r="A10" s="49">
        <v>7</v>
      </c>
      <c r="B10" s="50" t="s">
        <v>186</v>
      </c>
      <c r="C10" s="49" t="s">
        <v>187</v>
      </c>
      <c r="D10" s="38" t="s">
        <v>177</v>
      </c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doukasdimitris</cp:lastModifiedBy>
  <cp:lastPrinted>2014-09-19T11:45:32Z</cp:lastPrinted>
  <dcterms:created xsi:type="dcterms:W3CDTF">2014-09-19T11:08:19Z</dcterms:created>
  <dcterms:modified xsi:type="dcterms:W3CDTF">2014-09-22T10:02:30Z</dcterms:modified>
  <cp:category/>
  <cp:version/>
  <cp:contentType/>
  <cp:contentStatus/>
</cp:coreProperties>
</file>